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date1904="1"/>
  <mc:AlternateContent xmlns:mc="http://schemas.openxmlformats.org/markup-compatibility/2006">
    <mc:Choice Requires="x15">
      <x15ac:absPath xmlns:x15ac="http://schemas.microsoft.com/office/spreadsheetml/2010/11/ac" url="J:\Cape May City\Sustainable Jersey\2017 Certification\ESIP\"/>
    </mc:Choice>
  </mc:AlternateContent>
  <bookViews>
    <workbookView xWindow="0" yWindow="0" windowWidth="28800" windowHeight="11610" activeTab="2"/>
  </bookViews>
  <sheets>
    <sheet name="Export Summary" sheetId="1" r:id="rId1"/>
    <sheet name="Sheet 1 - Table 1-2" sheetId="2" r:id="rId2"/>
    <sheet name="Sheet 1 - Table 1" sheetId="3" r:id="rId3"/>
    <sheet name="Sheet 1 - Table 1-1" sheetId="4" r:id="rId4"/>
  </sheets>
  <calcPr calcId="171027"/>
</workbook>
</file>

<file path=xl/calcChain.xml><?xml version="1.0" encoding="utf-8"?>
<calcChain xmlns="http://schemas.openxmlformats.org/spreadsheetml/2006/main">
  <c r="Q13" i="3" l="1"/>
  <c r="S13" i="3" s="1"/>
  <c r="T13" i="3" s="1"/>
  <c r="S8" i="3"/>
  <c r="T8" i="3" s="1"/>
  <c r="L15" i="3"/>
  <c r="K15" i="3"/>
  <c r="I13" i="3"/>
  <c r="Q8" i="3"/>
  <c r="P8" i="3"/>
  <c r="D15" i="3"/>
  <c r="C15" i="3"/>
  <c r="H13" i="3" l="1"/>
  <c r="I8" i="3"/>
  <c r="H8" i="3"/>
  <c r="T14" i="4"/>
  <c r="S14" i="4"/>
  <c r="Q14" i="4"/>
  <c r="P14" i="4"/>
  <c r="I14" i="4"/>
  <c r="H14" i="4"/>
  <c r="T13" i="4"/>
  <c r="S13" i="4"/>
  <c r="Q13" i="4"/>
  <c r="P13" i="4"/>
  <c r="I13" i="4"/>
  <c r="H13" i="4"/>
  <c r="T12" i="4"/>
  <c r="S12" i="4"/>
  <c r="Q12" i="4"/>
  <c r="P12" i="4"/>
  <c r="I12" i="4"/>
  <c r="H12" i="4"/>
  <c r="T11" i="4"/>
  <c r="S11" i="4"/>
  <c r="Q11" i="4"/>
  <c r="P11" i="4"/>
  <c r="I11" i="4"/>
  <c r="H11" i="4"/>
  <c r="T10" i="4"/>
  <c r="S10" i="4"/>
  <c r="Q10" i="4"/>
  <c r="P10" i="4"/>
  <c r="I10" i="4"/>
  <c r="H10" i="4"/>
  <c r="T9" i="4"/>
  <c r="S9" i="4"/>
  <c r="Q9" i="4"/>
  <c r="P9" i="4"/>
  <c r="I9" i="4"/>
  <c r="H9" i="4"/>
  <c r="T8" i="4"/>
  <c r="S8" i="4"/>
  <c r="Q8" i="4"/>
  <c r="P8" i="4"/>
  <c r="I8" i="4"/>
  <c r="H8" i="4"/>
  <c r="T7" i="4"/>
  <c r="S7" i="4"/>
  <c r="Q7" i="4"/>
  <c r="P7" i="4"/>
  <c r="I7" i="4"/>
  <c r="H7" i="4"/>
  <c r="T6" i="4"/>
  <c r="S6" i="4"/>
  <c r="Q6" i="4"/>
  <c r="P6" i="4"/>
  <c r="I6" i="4"/>
  <c r="H6" i="4"/>
  <c r="T5" i="4"/>
  <c r="S5" i="4"/>
  <c r="Q5" i="4"/>
  <c r="P5" i="4"/>
  <c r="I5" i="4"/>
  <c r="H5" i="4"/>
  <c r="T4" i="4"/>
  <c r="S4" i="4"/>
  <c r="Q4" i="4"/>
  <c r="P4" i="4"/>
  <c r="I4" i="4"/>
  <c r="H4" i="4"/>
  <c r="T3" i="4"/>
  <c r="T15" i="4" s="1"/>
  <c r="S3" i="4"/>
  <c r="Q3" i="4"/>
  <c r="P3" i="4"/>
  <c r="I3" i="4"/>
  <c r="H3" i="4"/>
  <c r="T14" i="3"/>
  <c r="S14" i="3"/>
  <c r="Q14" i="3"/>
  <c r="P14" i="3"/>
  <c r="I14" i="3"/>
  <c r="H14" i="3"/>
  <c r="P13" i="3"/>
  <c r="Q12" i="3"/>
  <c r="S12" i="3" s="1"/>
  <c r="T12" i="3" s="1"/>
  <c r="P12" i="3"/>
  <c r="I12" i="3"/>
  <c r="H12" i="3"/>
  <c r="S11" i="3"/>
  <c r="T11" i="3" s="1"/>
  <c r="Q11" i="3"/>
  <c r="P11" i="3"/>
  <c r="I11" i="3"/>
  <c r="H11" i="3"/>
  <c r="Q10" i="3"/>
  <c r="S10" i="3" s="1"/>
  <c r="T10" i="3" s="1"/>
  <c r="P10" i="3"/>
  <c r="I10" i="3"/>
  <c r="H10" i="3"/>
  <c r="Q9" i="3"/>
  <c r="S9" i="3" s="1"/>
  <c r="T9" i="3" s="1"/>
  <c r="P9" i="3"/>
  <c r="I9" i="3"/>
  <c r="H9" i="3"/>
  <c r="Q7" i="3"/>
  <c r="S7" i="3" s="1"/>
  <c r="T7" i="3" s="1"/>
  <c r="P7" i="3"/>
  <c r="I7" i="3"/>
  <c r="H7" i="3"/>
  <c r="Q6" i="3"/>
  <c r="S6" i="3" s="1"/>
  <c r="T6" i="3" s="1"/>
  <c r="P6" i="3"/>
  <c r="I6" i="3"/>
  <c r="H6" i="3"/>
  <c r="S5" i="3"/>
  <c r="T5" i="3" s="1"/>
  <c r="Q5" i="3"/>
  <c r="P5" i="3"/>
  <c r="I5" i="3"/>
  <c r="H5" i="3"/>
  <c r="Q4" i="3"/>
  <c r="P4" i="3"/>
  <c r="I4" i="3"/>
  <c r="H4" i="3"/>
  <c r="Q3" i="3"/>
  <c r="S3" i="3" s="1"/>
  <c r="T3" i="3" s="1"/>
  <c r="P3" i="3"/>
  <c r="I3" i="3"/>
  <c r="H3" i="3"/>
  <c r="S4" i="3" l="1"/>
  <c r="T4" i="3" s="1"/>
  <c r="T15" i="3" s="1"/>
</calcChain>
</file>

<file path=xl/sharedStrings.xml><?xml version="1.0" encoding="utf-8"?>
<sst xmlns="http://schemas.openxmlformats.org/spreadsheetml/2006/main" count="93" uniqueCount="65">
  <si>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</si>
  <si>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</si>
  <si>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</si>
  <si>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</si>
  <si>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 1</t>
  </si>
  <si>
    <t>Table 1-2</t>
  </si>
  <si>
    <t>Sheet 1 - Table 1-2</t>
  </si>
  <si>
    <t>There are two approaches that you can take to measure the change in your Energy Use Intensity (EUI) required for this action.</t>
  </si>
  <si>
    <t>Approach #1 - Change in Energy Use Instensity based on recent Energy Use Data after a previous audit</t>
  </si>
  <si>
    <t>Since this action requires a measure of your entire building portfolio, you will need to provide data for all buildings in your</t>
  </si>
  <si>
    <t>portfolio regardless of whether or not any upgrades have been completed on each building.</t>
  </si>
  <si>
    <t>To do this, follow these steps:</t>
  </si>
  <si>
    <t>(1) Use the tab in this spreadsheet titled "EUI Change from Usage Data"</t>
  </si>
  <si>
    <t>(2) For each building, enter the name of the facility, the square footage for the facility, and the energy usage identified in the baseline audit in Columns B - G.</t>
  </si>
  <si>
    <r>
      <rPr>
        <sz val="12"/>
        <color indexed="8"/>
        <rFont val="Times New Roman"/>
      </rPr>
      <t xml:space="preserve">     This data will go into the </t>
    </r>
    <r>
      <rPr>
        <b/>
        <sz val="12"/>
        <color indexed="8"/>
        <rFont val="Times New Roman"/>
      </rPr>
      <t>yellow shaded cells</t>
    </r>
    <r>
      <rPr>
        <sz val="12"/>
        <color indexed="8"/>
        <rFont val="Times New Roman"/>
      </rPr>
      <t xml:space="preserve"> of the spreadsheet. Be sure to include the date for the year of the audit in Cell H1.</t>
    </r>
  </si>
  <si>
    <t xml:space="preserve">     The spreadsheet tool will automatically calulate for you the Energy Use Intensity score for each building based on the data.</t>
  </si>
  <si>
    <t>(3) For each building, enter  the energy usage for the most recent 12 months of actual energy use data in the cells in Columns K - O .</t>
  </si>
  <si>
    <r>
      <rPr>
        <sz val="12"/>
        <color indexed="8"/>
        <rFont val="Times New Roman"/>
      </rPr>
      <t xml:space="preserve">     This data will go into the</t>
    </r>
    <r>
      <rPr>
        <b/>
        <sz val="12"/>
        <color indexed="8"/>
        <rFont val="Times New Roman"/>
      </rPr>
      <t xml:space="preserve"> blue shaded cells</t>
    </r>
    <r>
      <rPr>
        <sz val="12"/>
        <color indexed="8"/>
        <rFont val="Times New Roman"/>
      </rPr>
      <t xml:space="preserve"> of the spreadsheet. Be sure to include the date for the year of the energy use data in Cell P1.</t>
    </r>
  </si>
  <si>
    <t>(4) The spreadsheet will calculate the change in Energy Use Intensity for each building, and will also provide the weighted EUI for your entire portfolio.</t>
  </si>
  <si>
    <r>
      <rPr>
        <sz val="12"/>
        <color indexed="8"/>
        <rFont val="Times New Roman"/>
      </rPr>
      <t xml:space="preserve">     The </t>
    </r>
    <r>
      <rPr>
        <b/>
        <sz val="12"/>
        <color indexed="8"/>
        <rFont val="Times New Roman"/>
      </rPr>
      <t>red shaded cel</t>
    </r>
    <r>
      <rPr>
        <sz val="12"/>
        <color indexed="8"/>
        <rFont val="Times New Roman"/>
      </rPr>
      <t>l in column T is the change in EUI for the portfolio that is used to place you on the sliding scale of points for this action.</t>
    </r>
  </si>
  <si>
    <t>Approach #2 - Change in Energy Use Instensity based on potential savings identified in an Energy Audit</t>
  </si>
  <si>
    <t>portfolio. The changes in Energy Use Instenity for this approach will be based on estimated energy savings identified in the audit.</t>
  </si>
  <si>
    <t>(1) Use the tab in this spreadsheet titled "EUI Change from Audit"</t>
  </si>
  <si>
    <t>(3) For each building, enter  the potential energy savings estimated from implementing the upgrade measures in the audit in Columns K - O .</t>
  </si>
  <si>
    <r>
      <rPr>
        <sz val="12"/>
        <color indexed="8"/>
        <rFont val="Times New Roman"/>
      </rPr>
      <t xml:space="preserve">     This data will go into the</t>
    </r>
    <r>
      <rPr>
        <b/>
        <sz val="12"/>
        <color indexed="8"/>
        <rFont val="Times New Roman"/>
      </rPr>
      <t xml:space="preserve"> green shaded cells</t>
    </r>
    <r>
      <rPr>
        <sz val="12"/>
        <color indexed="8"/>
        <rFont val="Times New Roman"/>
      </rPr>
      <t xml:space="preserve"> of the spreadsheet. Be sure to include the date for the year of the energy use data in the appropriate box.</t>
    </r>
  </si>
  <si>
    <t>Table 1</t>
  </si>
  <si>
    <t>Sheet 1 - Table 1</t>
  </si>
  <si>
    <t>Baseline Energy Usage Data from Energy Audit Date --------------------------&gt;</t>
  </si>
  <si>
    <t>Potential Savings identified  from Energy Audit</t>
  </si>
  <si>
    <t>Building</t>
  </si>
  <si>
    <t>Building area in square feet</t>
  </si>
  <si>
    <t>Enter your grid purchased electricity (kWh) in this column</t>
  </si>
  <si>
    <t>Enter your natural gas (therms) in this column</t>
  </si>
  <si>
    <t>Enter your oil (gallons) in this column</t>
  </si>
  <si>
    <t>Enter your propane (gallons) into this column</t>
  </si>
  <si>
    <t>Enter your on-site generated electricity (kWh) into this column</t>
  </si>
  <si>
    <t>total kbtu per month</t>
  </si>
  <si>
    <t>Baseline EUI</t>
  </si>
  <si>
    <t>Enter potential electricity savings from ECMs (kWh) in this column</t>
  </si>
  <si>
    <t>Enter  potential natural gas savings from ECMs (therms) in this column</t>
  </si>
  <si>
    <t>Enter potential oil savings from ECMs (gallons) in this column</t>
  </si>
  <si>
    <t>Enter potential propane savings from ECMs (gallons) in this column</t>
  </si>
  <si>
    <t>Enter potential on-site generated electricity from ECMs (kWh) in this column</t>
  </si>
  <si>
    <t>total kbtu per month after energy upgrades</t>
  </si>
  <si>
    <t>EUI after Energy Upgrades</t>
  </si>
  <si>
    <t>% Change EUI in Facility</t>
  </si>
  <si>
    <t>Weighted</t>
  </si>
  <si>
    <t>Adapted from Solar Oregon's site EUI calcualtor for homes http://solaroregon.org/downloads/eui-calculator/view</t>
  </si>
  <si>
    <t xml:space="preserve"> </t>
  </si>
  <si>
    <t>Table 1-1</t>
  </si>
  <si>
    <t>Sheet 1 - Table 1-1</t>
  </si>
  <si>
    <r>
      <rPr>
        <sz val="11"/>
        <color indexed="8"/>
        <rFont val="Calibri"/>
      </rPr>
      <t xml:space="preserve">Baseline Energy Usage Data from Energy Audit Date </t>
    </r>
    <r>
      <rPr>
        <b/>
        <sz val="11"/>
        <color indexed="8"/>
        <rFont val="Calibri"/>
      </rPr>
      <t>--------------------------&gt;</t>
    </r>
  </si>
  <si>
    <t>Energy Usage Data Most recent 12 months Dated------------------------------&gt;</t>
  </si>
  <si>
    <t>Current EUI</t>
  </si>
  <si>
    <t>City Hall</t>
  </si>
  <si>
    <t>Franklin Street School</t>
  </si>
  <si>
    <t>Welcome Center</t>
  </si>
  <si>
    <t>Water Works Building</t>
  </si>
  <si>
    <t>Fire House</t>
  </si>
  <si>
    <t>Public Works Complex</t>
  </si>
  <si>
    <t>Library</t>
  </si>
  <si>
    <t>Nature Center 1</t>
  </si>
  <si>
    <t>Nature Center 2</t>
  </si>
  <si>
    <t>Elementary School</t>
  </si>
  <si>
    <t>Street Lights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</si>
</sst>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color indexed="8"/>
      <name val="Helvetica"/>
    </font>
    <font>
      <sz val="12"/>
      <color indexed="8"/>
      <name val="Helvetica"/>
    </font>
    <font>
      <sz val="14"/>
      <color indexed="8"/>
      <name val="Helvetica"/>
    </font>
    <font>
      <u/>
      <sz val="12"/>
      <color indexed="11"/>
      <name val="Helvetica"/>
    </font>
    <font>
      <sz val="11"/>
      <color indexed="8"/>
      <name val="Calibri"/>
    </font>
    <font>
      <sz val="12"/>
      <color indexed="8"/>
      <name val="Times New Roman"/>
    </font>
    <font>
      <b/>
      <u/>
      <sz val="12"/>
      <color indexed="8"/>
      <name val="Times New Roman"/>
    </font>
    <font>
      <b/>
      <sz val="12"/>
      <color indexed="8"/>
      <name val="Times New Roman"/>
    </font>
    <font>
      <b/>
      <sz val="11"/>
      <color indexed="8"/>
      <name val="Calibri"/>
    </font>
    <font>
      <b/>
      <sz val="10"/>
      <color indexed="8"/>
      <name val="Arial"/>
    </font>
    <font>
      <b/>
      <sz val="18"/>
      <color indexed="8"/>
      <name val="Calibri"/>
    </font>
    <font>
      <b/>
      <sz val="18"/>
      <color indexed="12"/>
      <name val="Calibri"/>
    </font>
  </fonts>
  <fills count="12">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8"/>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9"/>
        <bgColor auto="1"/>
      </patternFill>
    </fill>
    <fill>
      <patternFill patternType="solid">
        <fgColor indexed="20"/>
        <bgColor auto="1"/>
      </patternFill>
    </fill>
  </fills>
  <borders count="32">
    <border>
      <left/>
      <right/>
      <top/>
      <bottom/>
      <diagonal/>
    </border>
    <border>
      <left style="thin">
        <color indexed="13"/>
      </left>
      <right style="thin">
        <color indexed="13"/>
      </right>
      <top style="thin">
        <color indexed="13"/>
      </top>
      <bottom style="thin">
        <color indexed="13"/>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8"/>
      </right>
      <top style="thin">
        <color indexed="13"/>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3"/>
      </right>
      <top style="thin">
        <color indexed="13"/>
      </top>
      <bottom style="thin">
        <color indexed="8"/>
      </bottom>
      <diagonal/>
    </border>
    <border>
      <left style="thin">
        <color indexed="13"/>
      </left>
      <right/>
      <top style="thin">
        <color indexed="13"/>
      </top>
      <bottom style="thin">
        <color indexed="8"/>
      </bottom>
      <diagonal/>
    </border>
    <border>
      <left/>
      <right/>
      <top style="thin">
        <color indexed="13"/>
      </top>
      <bottom style="thin">
        <color indexed="8"/>
      </bottom>
      <diagonal/>
    </border>
    <border>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8"/>
      </left>
      <right style="thin">
        <color indexed="8"/>
      </right>
      <top/>
      <bottom/>
      <diagonal/>
    </border>
    <border>
      <left style="thin">
        <color indexed="13"/>
      </left>
      <right style="thin">
        <color indexed="13"/>
      </right>
      <top style="thin">
        <color indexed="8"/>
      </top>
      <bottom style="thin">
        <color indexed="13"/>
      </bottom>
      <diagonal/>
    </border>
    <border>
      <left style="thin">
        <color indexed="13"/>
      </left>
      <right style="thin">
        <color indexed="13"/>
      </right>
      <top/>
      <bottom style="thin">
        <color indexed="13"/>
      </bottom>
      <diagonal/>
    </border>
    <border>
      <left style="thin">
        <color indexed="13"/>
      </left>
      <right/>
      <top style="thin">
        <color indexed="8"/>
      </top>
      <bottom style="thin">
        <color indexed="13"/>
      </bottom>
      <diagonal/>
    </border>
    <border>
      <left/>
      <right style="thin">
        <color indexed="13"/>
      </right>
      <top style="thin">
        <color indexed="8"/>
      </top>
      <bottom/>
      <diagonal/>
    </border>
    <border>
      <left style="thin">
        <color indexed="8"/>
      </left>
      <right style="thin">
        <color indexed="8"/>
      </right>
      <top style="thin">
        <color indexed="18"/>
      </top>
      <bottom/>
      <diagonal/>
    </border>
    <border>
      <left style="thin">
        <color indexed="8"/>
      </left>
      <right/>
      <top style="thin">
        <color indexed="18"/>
      </top>
      <bottom style="thin">
        <color indexed="8"/>
      </bottom>
      <diagonal/>
    </border>
    <border>
      <left/>
      <right style="thin">
        <color indexed="13"/>
      </right>
      <top style="thin">
        <color indexed="18"/>
      </top>
      <bottom style="thin">
        <color indexed="8"/>
      </bottom>
      <diagonal/>
    </border>
    <border>
      <left style="thin">
        <color indexed="13"/>
      </left>
      <right style="thin">
        <color indexed="18"/>
      </right>
      <top style="thin">
        <color indexed="18"/>
      </top>
      <bottom style="thin">
        <color indexed="8"/>
      </bottom>
      <diagonal/>
    </border>
    <border>
      <left style="thin">
        <color indexed="18"/>
      </left>
      <right style="thin">
        <color indexed="13"/>
      </right>
      <top style="thin">
        <color indexed="8"/>
      </top>
      <bottom style="thin">
        <color indexed="13"/>
      </bottom>
      <diagonal/>
    </border>
    <border>
      <left/>
      <right style="thin">
        <color indexed="18"/>
      </right>
      <top style="thin">
        <color indexed="8"/>
      </top>
      <bottom/>
      <diagonal/>
    </border>
    <border>
      <left style="thin">
        <color indexed="18"/>
      </left>
      <right style="thin">
        <color indexed="13"/>
      </right>
      <top style="thin">
        <color indexed="13"/>
      </top>
      <bottom style="thin">
        <color indexed="13"/>
      </bottom>
      <diagonal/>
    </border>
    <border>
      <left style="thin">
        <color indexed="13"/>
      </left>
      <right style="thin">
        <color indexed="18"/>
      </right>
      <top/>
      <bottom style="thin">
        <color indexed="13"/>
      </bottom>
      <diagonal/>
    </border>
    <border>
      <left style="thin">
        <color indexed="13"/>
      </left>
      <right style="thin">
        <color indexed="18"/>
      </right>
      <top style="thin">
        <color indexed="13"/>
      </top>
      <bottom style="thin">
        <color indexed="13"/>
      </bottom>
      <diagonal/>
    </border>
    <border>
      <left style="thin">
        <color indexed="18"/>
      </left>
      <right style="thin">
        <color indexed="13"/>
      </right>
      <top style="thin">
        <color indexed="13"/>
      </top>
      <bottom style="thin">
        <color indexed="18"/>
      </bottom>
      <diagonal/>
    </border>
    <border>
      <left style="thin">
        <color indexed="13"/>
      </left>
      <right style="thin">
        <color indexed="13"/>
      </right>
      <top style="thin">
        <color indexed="13"/>
      </top>
      <bottom style="thin">
        <color indexed="18"/>
      </bottom>
      <diagonal/>
    </border>
    <border>
      <left style="thin">
        <color indexed="13"/>
      </left>
      <right style="thin">
        <color indexed="18"/>
      </right>
      <top style="thin">
        <color indexed="13"/>
      </top>
      <bottom style="thin">
        <color indexed="18"/>
      </bottom>
      <diagonal/>
    </border>
  </borders>
  <cellStyleXfs count="1">
    <xf numFmtId="0" fontId="0" fillId="0" borderId="0" applyNumberFormat="0" applyFill="0" applyBorder="0" applyProtection="0">
      <alignment vertical="top" wrapText="1"/>
    </xf>
  </cellStyleXfs>
  <cellXfs count="67">
    <xf numFmtId="0" fontId="0" fillId="0" borderId="0" xfId="0" applyFont="1" applyAlignment="1">
      <alignment vertical="top" wrapText="1"/>
    </xf>
    <xf numFmtId="0" fontId="2" fillId="0" borderId="0" xfId="0" applyFont="1" applyAlignment="1"/>
    <xf numFmtId="0" fontId="1" fillId="2" borderId="0" xfId="0" applyFont="1" applyFill="1" applyAlignment="1"/>
    <xf numFmtId="0" fontId="1" fillId="3" borderId="0" xfId="0" applyFont="1" applyFill="1" applyAlignment="1"/>
    <xf numFmtId="0" fontId="3" fillId="3" borderId="0" xfId="0" applyFont="1" applyFill="1" applyAlignment="1"/>
    <xf numFmtId="0" fontId="4" fillId="0" borderId="0" xfId="0" applyNumberFormat="1" applyFont="1" applyAlignment="1"/>
    <xf numFmtId="49" fontId="5" fillId="4" borderId="1" xfId="0" applyNumberFormat="1" applyFont="1" applyFill="1" applyBorder="1" applyAlignment="1"/>
    <xf numFmtId="0" fontId="5" fillId="4" borderId="1" xfId="0" applyFont="1" applyFill="1" applyBorder="1" applyAlignment="1"/>
    <xf numFmtId="49" fontId="6" fillId="4" borderId="1" xfId="0" applyNumberFormat="1" applyFont="1" applyFill="1" applyBorder="1" applyAlignment="1"/>
    <xf numFmtId="0" fontId="4" fillId="0" borderId="0" xfId="0" applyNumberFormat="1" applyFont="1" applyAlignment="1"/>
    <xf numFmtId="0" fontId="4" fillId="4" borderId="2" xfId="0" applyFont="1" applyFill="1" applyBorder="1" applyAlignment="1">
      <alignment horizontal="center" vertical="center"/>
    </xf>
    <xf numFmtId="14" fontId="4" fillId="5" borderId="2" xfId="0" applyNumberFormat="1" applyFont="1" applyFill="1" applyBorder="1" applyAlignment="1"/>
    <xf numFmtId="0" fontId="4" fillId="0" borderId="2" xfId="0" applyFont="1" applyBorder="1" applyAlignment="1"/>
    <xf numFmtId="0" fontId="4" fillId="6" borderId="7" xfId="0" applyFont="1" applyFill="1" applyBorder="1" applyAlignment="1"/>
    <xf numFmtId="0" fontId="4" fillId="0" borderId="10" xfId="0" applyFont="1" applyBorder="1" applyAlignment="1"/>
    <xf numFmtId="0" fontId="4" fillId="0" borderId="11" xfId="0" applyFont="1" applyBorder="1" applyAlignment="1"/>
    <xf numFmtId="0" fontId="4" fillId="6" borderId="12" xfId="0" applyFont="1" applyFill="1" applyBorder="1" applyAlignment="1"/>
    <xf numFmtId="0" fontId="4" fillId="0" borderId="13" xfId="0" applyFont="1" applyBorder="1" applyAlignment="1"/>
    <xf numFmtId="0" fontId="4" fillId="0" borderId="14" xfId="0" applyFont="1" applyBorder="1" applyAlignment="1"/>
    <xf numFmtId="49" fontId="8" fillId="8" borderId="2" xfId="0" applyNumberFormat="1" applyFont="1" applyFill="1" applyBorder="1" applyAlignment="1">
      <alignment horizontal="left" vertical="center" wrapText="1"/>
    </xf>
    <xf numFmtId="49" fontId="9" fillId="8" borderId="2" xfId="0" applyNumberFormat="1" applyFont="1" applyFill="1" applyBorder="1" applyAlignment="1">
      <alignment horizontal="center" vertical="center" wrapText="1"/>
    </xf>
    <xf numFmtId="49" fontId="8" fillId="8" borderId="2" xfId="0" applyNumberFormat="1"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0" borderId="2" xfId="0" applyFont="1" applyBorder="1" applyAlignment="1">
      <alignment horizontal="left"/>
    </xf>
    <xf numFmtId="3" fontId="4" fillId="5" borderId="2" xfId="0" applyNumberFormat="1" applyFont="1" applyFill="1" applyBorder="1" applyAlignment="1"/>
    <xf numFmtId="49" fontId="4" fillId="0" borderId="2" xfId="0" applyNumberFormat="1" applyFont="1" applyBorder="1" applyAlignment="1"/>
    <xf numFmtId="164" fontId="4" fillId="6" borderId="15" xfId="0" applyNumberFormat="1" applyFont="1" applyFill="1" applyBorder="1" applyAlignment="1"/>
    <xf numFmtId="3" fontId="4" fillId="7" borderId="2" xfId="0" applyNumberFormat="1" applyFont="1" applyFill="1" applyBorder="1" applyAlignment="1"/>
    <xf numFmtId="164" fontId="4" fillId="6" borderId="2" xfId="0" applyNumberFormat="1" applyFont="1" applyFill="1" applyBorder="1" applyAlignment="1"/>
    <xf numFmtId="0" fontId="4" fillId="6" borderId="15" xfId="0" applyFont="1" applyFill="1" applyBorder="1" applyAlignment="1"/>
    <xf numFmtId="0" fontId="4" fillId="6" borderId="2" xfId="0" applyFont="1" applyFill="1" applyBorder="1" applyAlignment="1"/>
    <xf numFmtId="0" fontId="4" fillId="0" borderId="16" xfId="0" applyFont="1" applyBorder="1" applyAlignment="1"/>
    <xf numFmtId="3" fontId="4" fillId="0" borderId="16" xfId="0" applyNumberFormat="1" applyFont="1" applyBorder="1" applyAlignment="1"/>
    <xf numFmtId="3" fontId="4" fillId="0" borderId="17" xfId="0" applyNumberFormat="1" applyFont="1" applyBorder="1" applyAlignment="1"/>
    <xf numFmtId="0" fontId="4" fillId="0" borderId="18" xfId="0" applyFont="1" applyBorder="1" applyAlignment="1"/>
    <xf numFmtId="10" fontId="10" fillId="9" borderId="19" xfId="0" applyNumberFormat="1" applyFont="1" applyFill="1" applyBorder="1" applyAlignment="1"/>
    <xf numFmtId="0" fontId="4" fillId="0" borderId="1" xfId="0" applyFont="1" applyBorder="1" applyAlignment="1"/>
    <xf numFmtId="49" fontId="4" fillId="0" borderId="1" xfId="0" applyNumberFormat="1" applyFont="1" applyBorder="1" applyAlignment="1"/>
    <xf numFmtId="0" fontId="4" fillId="0" borderId="17" xfId="0" applyFont="1" applyBorder="1" applyAlignment="1"/>
    <xf numFmtId="0" fontId="4" fillId="0" borderId="0" xfId="0" applyNumberFormat="1" applyFont="1" applyAlignment="1"/>
    <xf numFmtId="0" fontId="4" fillId="6" borderId="20" xfId="0" applyFont="1" applyFill="1" applyBorder="1" applyAlignment="1"/>
    <xf numFmtId="14" fontId="4" fillId="10" borderId="2" xfId="0" applyNumberFormat="1" applyFont="1" applyFill="1" applyBorder="1" applyAlignment="1"/>
    <xf numFmtId="0" fontId="4" fillId="6" borderId="21" xfId="0" applyFont="1" applyFill="1" applyBorder="1" applyAlignment="1"/>
    <xf numFmtId="0" fontId="4" fillId="0" borderId="22" xfId="0" applyFont="1" applyBorder="1" applyAlignment="1"/>
    <xf numFmtId="0" fontId="4" fillId="0" borderId="23" xfId="0" applyFont="1" applyBorder="1" applyAlignment="1"/>
    <xf numFmtId="3" fontId="4" fillId="10" borderId="2" xfId="0" applyNumberFormat="1" applyFont="1" applyFill="1" applyBorder="1" applyAlignment="1"/>
    <xf numFmtId="0" fontId="4" fillId="0" borderId="24" xfId="0" applyFont="1" applyBorder="1" applyAlignment="1"/>
    <xf numFmtId="10" fontId="11" fillId="11" borderId="25" xfId="0" applyNumberFormat="1" applyFont="1" applyFill="1" applyBorder="1" applyAlignment="1"/>
    <xf numFmtId="0" fontId="4" fillId="0" borderId="26" xfId="0" applyFont="1" applyBorder="1" applyAlignment="1"/>
    <xf numFmtId="0" fontId="4" fillId="0" borderId="27" xfId="0" applyFont="1" applyBorder="1" applyAlignment="1"/>
    <xf numFmtId="0" fontId="4" fillId="0" borderId="28" xfId="0" applyFont="1" applyBorder="1" applyAlignment="1"/>
    <xf numFmtId="49" fontId="4" fillId="0" borderId="29" xfId="0" applyNumberFormat="1" applyFont="1" applyBorder="1" applyAlignment="1"/>
    <xf numFmtId="0" fontId="4" fillId="0" borderId="30" xfId="0" applyFont="1" applyBorder="1" applyAlignment="1"/>
    <xf numFmtId="0" fontId="4" fillId="0" borderId="31" xfId="0" applyFont="1" applyBorder="1" applyAlignment="1"/>
    <xf numFmtId="0" fontId="1" fillId="0" borderId="0" xfId="0" applyFont="1" applyAlignment="1">
      <alignment vertical="top" wrapText="1"/>
    </xf>
    <xf numFmtId="0" fontId="0" fillId="0" borderId="0" xfId="0" applyFont="1" applyAlignment="1">
      <alignment vertical="top" wrapText="1"/>
    </xf>
    <xf numFmtId="49" fontId="4" fillId="7" borderId="3" xfId="0" applyNumberFormat="1"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9" xfId="0" applyFont="1" applyFill="1" applyBorder="1" applyAlignment="1">
      <alignment horizontal="center" vertical="center" wrapText="1"/>
    </xf>
    <xf numFmtId="49" fontId="4" fillId="5" borderId="3"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49" fontId="4" fillId="10" borderId="3" xfId="0" applyNumberFormat="1"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9" xfId="0" applyFont="1" applyFill="1" applyBorder="1" applyAlignment="1">
      <alignment horizontal="center"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FFFF99"/>
      <rgbColor rgb="FF00FF00"/>
      <rgbColor rgb="FFF2F2F2"/>
      <rgbColor rgb="FFFFFF00"/>
      <rgbColor rgb="FF50819A"/>
      <rgbColor rgb="FFBDD6EE"/>
      <rgbColor rgb="FFFF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2"/>
  <sheetViews>
    <sheetView showGridLines="0" workbookViewId="0"/>
  </sheetViews>
  <sheetFormatPr defaultColWidth="10" defaultRowHeight="12.95" customHeight="1" x14ac:dyDescent="0.2"/>
  <cols>
    <col min="1" max="1" width="2" customWidth="1"/>
    <col min="2" max="4" width="33.5703125" customWidth="1"/>
  </cols>
  <sheetData>
    <row r="3" spans="2:4" ht="50.1" customHeight="1" x14ac:dyDescent="0.2">
      <c r="B3" s="55" t="s">
        <v>0</v>
      </c>
      <c r="C3" s="56"/>
      <c r="D3" s="56"/>
    </row>
    <row r="7" spans="2:4" ht="18" x14ac:dyDescent="0.25">
      <c r="B7" s="1" t="s">
        <v>1</v>
      </c>
      <c r="C7" s="1" t="s">
        <v>2</v>
      </c>
      <c r="D7" s="1" t="s">
        <v>3</v>
      </c>
    </row>
    <row r="9" spans="2:4" ht="15" x14ac:dyDescent="0.2">
      <c r="B9" s="2" t="s">
        <v>4</v>
      </c>
      <c r="C9" s="2"/>
      <c r="D9" s="2"/>
    </row>
    <row r="10" spans="2:4" ht="15" x14ac:dyDescent="0.2">
      <c r="B10" s="3"/>
      <c r="C10" s="3" t="s">
        <v>5</v>
      </c>
      <c r="D10" s="4" t="s">
        <v>6</v>
      </c>
    </row>
    <row r="11" spans="2:4" ht="15" x14ac:dyDescent="0.2">
      <c r="B11" s="3"/>
      <c r="C11" s="3" t="s">
        <v>25</v>
      </c>
      <c r="D11" s="4" t="s">
        <v>26</v>
      </c>
    </row>
    <row r="12" spans="2:4" ht="15" x14ac:dyDescent="0.2">
      <c r="B12" s="3"/>
      <c r="C12" s="3" t="s">
        <v>49</v>
      </c>
      <c r="D12" s="4" t="s">
        <v>50</v>
      </c>
    </row>
  </sheetData>
  <mergeCells count="1">
    <mergeCell ref="B3:D3"/>
  </mergeCells>
  <hyperlinks>
    <hyperlink ref="D10" location="'Sheet 1 - Table 1-2'!R1C1" display="Sheet 1 - Table 1-2"/>
    <hyperlink ref="D11" location="'Sheet 1 - Table 1'!R1C1" display="Sheet 1 - Table 1"/>
    <hyperlink ref="D12" location="'Sheet 1 - Table 1-1'!R1C1" display="Sheet 1 - Table 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6"/>
  <sheetViews>
    <sheetView showGridLines="0" workbookViewId="0"/>
  </sheetViews>
  <sheetFormatPr defaultColWidth="10.5703125" defaultRowHeight="15.4" customHeight="1" x14ac:dyDescent="0.25"/>
  <cols>
    <col min="1" max="21" width="11" style="5" customWidth="1"/>
    <col min="22" max="256" width="10.5703125" style="5" customWidth="1"/>
  </cols>
  <sheetData>
    <row r="1" spans="1:21" ht="17.45" customHeight="1" x14ac:dyDescent="0.25">
      <c r="A1" s="6" t="s">
        <v>7</v>
      </c>
      <c r="B1" s="7"/>
      <c r="C1" s="7"/>
      <c r="D1" s="7"/>
      <c r="E1" s="7"/>
      <c r="F1" s="7"/>
      <c r="G1" s="7"/>
      <c r="H1" s="7"/>
      <c r="I1" s="7"/>
      <c r="J1" s="7"/>
      <c r="K1" s="7"/>
      <c r="L1" s="7"/>
      <c r="M1" s="7"/>
      <c r="N1" s="7"/>
      <c r="O1" s="7"/>
      <c r="P1" s="7"/>
      <c r="Q1" s="7"/>
      <c r="R1" s="7"/>
      <c r="S1" s="7"/>
      <c r="T1" s="7"/>
      <c r="U1" s="7"/>
    </row>
    <row r="2" spans="1:21" ht="17.45" customHeight="1" x14ac:dyDescent="0.25">
      <c r="A2" s="7"/>
      <c r="B2" s="7"/>
      <c r="C2" s="7"/>
      <c r="D2" s="7"/>
      <c r="E2" s="7"/>
      <c r="F2" s="7"/>
      <c r="G2" s="7"/>
      <c r="H2" s="7"/>
      <c r="I2" s="7"/>
      <c r="J2" s="7"/>
      <c r="K2" s="7"/>
      <c r="L2" s="7"/>
      <c r="M2" s="7"/>
      <c r="N2" s="7"/>
      <c r="O2" s="7"/>
      <c r="P2" s="7"/>
      <c r="Q2" s="7"/>
      <c r="R2" s="7"/>
      <c r="S2" s="7"/>
      <c r="T2" s="7"/>
      <c r="U2" s="7"/>
    </row>
    <row r="3" spans="1:21" ht="17.45" customHeight="1" x14ac:dyDescent="0.25">
      <c r="A3" s="8" t="s">
        <v>8</v>
      </c>
      <c r="B3" s="7"/>
      <c r="C3" s="7"/>
      <c r="D3" s="7"/>
      <c r="E3" s="7"/>
      <c r="F3" s="7"/>
      <c r="G3" s="7"/>
      <c r="H3" s="7"/>
      <c r="I3" s="7"/>
      <c r="J3" s="7"/>
      <c r="K3" s="7"/>
      <c r="L3" s="7"/>
      <c r="M3" s="7"/>
      <c r="N3" s="7"/>
      <c r="O3" s="7"/>
      <c r="P3" s="7"/>
      <c r="Q3" s="7"/>
      <c r="R3" s="7"/>
      <c r="S3" s="7"/>
      <c r="T3" s="7"/>
      <c r="U3" s="7"/>
    </row>
    <row r="4" spans="1:21" ht="17.45" customHeight="1" x14ac:dyDescent="0.25">
      <c r="A4" s="6" t="s">
        <v>9</v>
      </c>
      <c r="B4" s="7"/>
      <c r="C4" s="7"/>
      <c r="D4" s="7"/>
      <c r="E4" s="7"/>
      <c r="F4" s="7"/>
      <c r="G4" s="7"/>
      <c r="H4" s="7"/>
      <c r="I4" s="7"/>
      <c r="J4" s="7"/>
      <c r="K4" s="7"/>
      <c r="L4" s="7"/>
      <c r="M4" s="7"/>
      <c r="N4" s="7"/>
      <c r="O4" s="7"/>
      <c r="P4" s="7"/>
      <c r="Q4" s="7"/>
      <c r="R4" s="7"/>
      <c r="S4" s="7"/>
      <c r="T4" s="7"/>
      <c r="U4" s="7"/>
    </row>
    <row r="5" spans="1:21" ht="17.45" customHeight="1" x14ac:dyDescent="0.25">
      <c r="A5" s="6" t="s">
        <v>10</v>
      </c>
      <c r="B5" s="7"/>
      <c r="C5" s="7"/>
      <c r="D5" s="7"/>
      <c r="E5" s="7"/>
      <c r="F5" s="7"/>
      <c r="G5" s="7"/>
      <c r="H5" s="7"/>
      <c r="I5" s="7"/>
      <c r="J5" s="7"/>
      <c r="K5" s="7"/>
      <c r="L5" s="7"/>
      <c r="M5" s="7"/>
      <c r="N5" s="7"/>
      <c r="O5" s="7"/>
      <c r="P5" s="7"/>
      <c r="Q5" s="7"/>
      <c r="R5" s="7"/>
      <c r="S5" s="7"/>
      <c r="T5" s="7"/>
      <c r="U5" s="7"/>
    </row>
    <row r="6" spans="1:21" ht="17.45" customHeight="1" x14ac:dyDescent="0.25">
      <c r="A6" s="6" t="s">
        <v>11</v>
      </c>
      <c r="B6" s="7"/>
      <c r="C6" s="7"/>
      <c r="D6" s="7"/>
      <c r="E6" s="7"/>
      <c r="F6" s="7"/>
      <c r="G6" s="7"/>
      <c r="H6" s="7"/>
      <c r="I6" s="7"/>
      <c r="J6" s="7"/>
      <c r="K6" s="7"/>
      <c r="L6" s="7"/>
      <c r="M6" s="7"/>
      <c r="N6" s="7"/>
      <c r="O6" s="7"/>
      <c r="P6" s="7"/>
      <c r="Q6" s="7"/>
      <c r="R6" s="7"/>
      <c r="S6" s="7"/>
      <c r="T6" s="7"/>
      <c r="U6" s="7"/>
    </row>
    <row r="7" spans="1:21" ht="17.45" customHeight="1" x14ac:dyDescent="0.25">
      <c r="A7" s="7"/>
      <c r="B7" s="6" t="s">
        <v>12</v>
      </c>
      <c r="C7" s="7"/>
      <c r="D7" s="7"/>
      <c r="E7" s="7"/>
      <c r="F7" s="7"/>
      <c r="G7" s="7"/>
      <c r="H7" s="7"/>
      <c r="I7" s="7"/>
      <c r="J7" s="7"/>
      <c r="K7" s="7"/>
      <c r="L7" s="7"/>
      <c r="M7" s="7"/>
      <c r="N7" s="7"/>
      <c r="O7" s="7"/>
      <c r="P7" s="7"/>
      <c r="Q7" s="7"/>
      <c r="R7" s="7"/>
      <c r="S7" s="7"/>
      <c r="T7" s="7"/>
      <c r="U7" s="7"/>
    </row>
    <row r="8" spans="1:21" ht="17.45" customHeight="1" x14ac:dyDescent="0.25">
      <c r="A8" s="7"/>
      <c r="B8" s="7"/>
      <c r="C8" s="7"/>
      <c r="D8" s="7"/>
      <c r="E8" s="7"/>
      <c r="F8" s="7"/>
      <c r="G8" s="7"/>
      <c r="H8" s="7"/>
      <c r="I8" s="7"/>
      <c r="J8" s="7"/>
      <c r="K8" s="7"/>
      <c r="L8" s="7"/>
      <c r="M8" s="7"/>
      <c r="N8" s="7"/>
      <c r="O8" s="7"/>
      <c r="P8" s="7"/>
      <c r="Q8" s="7"/>
      <c r="R8" s="7"/>
      <c r="S8" s="7"/>
      <c r="T8" s="7"/>
      <c r="U8" s="7"/>
    </row>
    <row r="9" spans="1:21" ht="17.45" customHeight="1" x14ac:dyDescent="0.25">
      <c r="A9" s="7"/>
      <c r="B9" s="6" t="s">
        <v>13</v>
      </c>
      <c r="C9" s="7"/>
      <c r="D9" s="7"/>
      <c r="E9" s="7"/>
      <c r="F9" s="7"/>
      <c r="G9" s="7"/>
      <c r="H9" s="7"/>
      <c r="I9" s="7"/>
      <c r="J9" s="7"/>
      <c r="K9" s="7"/>
      <c r="L9" s="7"/>
      <c r="M9" s="7"/>
      <c r="N9" s="7"/>
      <c r="O9" s="7"/>
      <c r="P9" s="7"/>
      <c r="Q9" s="7"/>
      <c r="R9" s="7"/>
      <c r="S9" s="7"/>
      <c r="T9" s="7"/>
      <c r="U9" s="7"/>
    </row>
    <row r="10" spans="1:21" ht="17.45" customHeight="1" x14ac:dyDescent="0.25">
      <c r="A10" s="7"/>
      <c r="B10" s="6" t="s">
        <v>14</v>
      </c>
      <c r="C10" s="7"/>
      <c r="D10" s="7"/>
      <c r="E10" s="7"/>
      <c r="F10" s="7"/>
      <c r="G10" s="7"/>
      <c r="H10" s="7"/>
      <c r="I10" s="7"/>
      <c r="J10" s="7"/>
      <c r="K10" s="7"/>
      <c r="L10" s="7"/>
      <c r="M10" s="7"/>
      <c r="N10" s="7"/>
      <c r="O10" s="7"/>
      <c r="P10" s="7"/>
      <c r="Q10" s="7"/>
      <c r="R10" s="7"/>
      <c r="S10" s="7"/>
      <c r="T10" s="7"/>
      <c r="U10" s="7"/>
    </row>
    <row r="11" spans="1:21" ht="17.45" customHeight="1" x14ac:dyDescent="0.25">
      <c r="A11" s="7"/>
      <c r="B11" s="6" t="s">
        <v>15</v>
      </c>
      <c r="C11" s="7"/>
      <c r="D11" s="7"/>
      <c r="E11" s="7"/>
      <c r="F11" s="7"/>
      <c r="G11" s="7"/>
      <c r="H11" s="7"/>
      <c r="I11" s="7"/>
      <c r="J11" s="7"/>
      <c r="K11" s="7"/>
      <c r="L11" s="7"/>
      <c r="M11" s="7"/>
      <c r="N11" s="7"/>
      <c r="O11" s="7"/>
      <c r="P11" s="7"/>
      <c r="Q11" s="7"/>
      <c r="R11" s="7"/>
      <c r="S11" s="7"/>
      <c r="T11" s="7"/>
      <c r="U11" s="7"/>
    </row>
    <row r="12" spans="1:21" ht="17.45" customHeight="1" x14ac:dyDescent="0.25">
      <c r="A12" s="7"/>
      <c r="B12" s="7"/>
      <c r="C12" s="7"/>
      <c r="D12" s="7"/>
      <c r="E12" s="7"/>
      <c r="F12" s="7"/>
      <c r="G12" s="7"/>
      <c r="H12" s="7"/>
      <c r="I12" s="7"/>
      <c r="J12" s="7"/>
      <c r="K12" s="7"/>
      <c r="L12" s="7"/>
      <c r="M12" s="7"/>
      <c r="N12" s="7"/>
      <c r="O12" s="7"/>
      <c r="P12" s="7"/>
      <c r="Q12" s="7"/>
      <c r="R12" s="7"/>
      <c r="S12" s="7"/>
      <c r="T12" s="7"/>
      <c r="U12" s="7"/>
    </row>
    <row r="13" spans="1:21" ht="17.45" customHeight="1" x14ac:dyDescent="0.25">
      <c r="A13" s="7"/>
      <c r="B13" s="6" t="s">
        <v>16</v>
      </c>
      <c r="C13" s="7"/>
      <c r="D13" s="7"/>
      <c r="E13" s="7"/>
      <c r="F13" s="7"/>
      <c r="G13" s="7"/>
      <c r="H13" s="7"/>
      <c r="I13" s="7"/>
      <c r="J13" s="7"/>
      <c r="K13" s="7"/>
      <c r="L13" s="7"/>
      <c r="M13" s="7"/>
      <c r="N13" s="7"/>
      <c r="O13" s="7"/>
      <c r="P13" s="7"/>
      <c r="Q13" s="7"/>
      <c r="R13" s="7"/>
      <c r="S13" s="7"/>
      <c r="T13" s="7"/>
      <c r="U13" s="7"/>
    </row>
    <row r="14" spans="1:21" ht="17.45" customHeight="1" x14ac:dyDescent="0.25">
      <c r="A14" s="7"/>
      <c r="B14" s="6" t="s">
        <v>17</v>
      </c>
      <c r="C14" s="7"/>
      <c r="D14" s="7"/>
      <c r="E14" s="7"/>
      <c r="F14" s="7"/>
      <c r="G14" s="7"/>
      <c r="H14" s="7"/>
      <c r="I14" s="7"/>
      <c r="J14" s="7"/>
      <c r="K14" s="7"/>
      <c r="L14" s="7"/>
      <c r="M14" s="7"/>
      <c r="N14" s="7"/>
      <c r="O14" s="7"/>
      <c r="P14" s="7"/>
      <c r="Q14" s="7"/>
      <c r="R14" s="7"/>
      <c r="S14" s="7"/>
      <c r="T14" s="7"/>
      <c r="U14" s="7"/>
    </row>
    <row r="15" spans="1:21" ht="17.45" customHeight="1" x14ac:dyDescent="0.25">
      <c r="A15" s="7"/>
      <c r="B15" s="6" t="s">
        <v>15</v>
      </c>
      <c r="C15" s="7"/>
      <c r="D15" s="7"/>
      <c r="E15" s="7"/>
      <c r="F15" s="7"/>
      <c r="G15" s="7"/>
      <c r="H15" s="7"/>
      <c r="I15" s="7"/>
      <c r="J15" s="7"/>
      <c r="K15" s="7"/>
      <c r="L15" s="7"/>
      <c r="M15" s="7"/>
      <c r="N15" s="7"/>
      <c r="O15" s="7"/>
      <c r="P15" s="7"/>
      <c r="Q15" s="7"/>
      <c r="R15" s="7"/>
      <c r="S15" s="7"/>
      <c r="T15" s="7"/>
      <c r="U15" s="7"/>
    </row>
    <row r="16" spans="1:21" ht="17.45" customHeight="1" x14ac:dyDescent="0.25">
      <c r="A16" s="7"/>
      <c r="B16" s="7"/>
      <c r="C16" s="7"/>
      <c r="D16" s="7"/>
      <c r="E16" s="7"/>
      <c r="F16" s="7"/>
      <c r="G16" s="7"/>
      <c r="H16" s="7"/>
      <c r="I16" s="7"/>
      <c r="J16" s="7"/>
      <c r="K16" s="7"/>
      <c r="L16" s="7"/>
      <c r="M16" s="7"/>
      <c r="N16" s="7"/>
      <c r="O16" s="7"/>
      <c r="P16" s="7"/>
      <c r="Q16" s="7"/>
      <c r="R16" s="7"/>
      <c r="S16" s="7"/>
      <c r="T16" s="7"/>
      <c r="U16" s="7"/>
    </row>
    <row r="17" spans="1:21" ht="17.45" customHeight="1" x14ac:dyDescent="0.25">
      <c r="A17" s="7"/>
      <c r="B17" s="6" t="s">
        <v>18</v>
      </c>
      <c r="C17" s="7"/>
      <c r="D17" s="7"/>
      <c r="E17" s="7"/>
      <c r="F17" s="7"/>
      <c r="G17" s="7"/>
      <c r="H17" s="7"/>
      <c r="I17" s="7"/>
      <c r="J17" s="7"/>
      <c r="K17" s="7"/>
      <c r="L17" s="7"/>
      <c r="M17" s="7"/>
      <c r="N17" s="7"/>
      <c r="O17" s="7"/>
      <c r="P17" s="7"/>
      <c r="Q17" s="7"/>
      <c r="R17" s="7"/>
      <c r="S17" s="7"/>
      <c r="T17" s="7"/>
      <c r="U17" s="7"/>
    </row>
    <row r="18" spans="1:21" ht="17.45" customHeight="1" x14ac:dyDescent="0.25">
      <c r="A18" s="7"/>
      <c r="B18" s="6" t="s">
        <v>19</v>
      </c>
      <c r="C18" s="7"/>
      <c r="D18" s="7"/>
      <c r="E18" s="7"/>
      <c r="F18" s="7"/>
      <c r="G18" s="7"/>
      <c r="H18" s="7"/>
      <c r="I18" s="7"/>
      <c r="J18" s="7"/>
      <c r="K18" s="7"/>
      <c r="L18" s="7"/>
      <c r="M18" s="7"/>
      <c r="N18" s="7"/>
      <c r="O18" s="7"/>
      <c r="P18" s="7"/>
      <c r="Q18" s="7"/>
      <c r="R18" s="7"/>
      <c r="S18" s="7"/>
      <c r="T18" s="7"/>
      <c r="U18" s="7"/>
    </row>
    <row r="19" spans="1:21" ht="17.45" customHeight="1" x14ac:dyDescent="0.25">
      <c r="A19" s="7"/>
      <c r="B19" s="7"/>
      <c r="C19" s="7"/>
      <c r="D19" s="7"/>
      <c r="E19" s="7"/>
      <c r="F19" s="7"/>
      <c r="G19" s="7"/>
      <c r="H19" s="7"/>
      <c r="I19" s="7"/>
      <c r="J19" s="7"/>
      <c r="K19" s="7"/>
      <c r="L19" s="7"/>
      <c r="M19" s="7"/>
      <c r="N19" s="7"/>
      <c r="O19" s="7"/>
      <c r="P19" s="7"/>
      <c r="Q19" s="7"/>
      <c r="R19" s="7"/>
      <c r="S19" s="7"/>
      <c r="T19" s="7"/>
      <c r="U19" s="7"/>
    </row>
    <row r="20" spans="1:21" ht="17.45" customHeight="1" x14ac:dyDescent="0.25">
      <c r="A20" s="7"/>
      <c r="B20" s="7"/>
      <c r="C20" s="7"/>
      <c r="D20" s="7"/>
      <c r="E20" s="7"/>
      <c r="F20" s="7"/>
      <c r="G20" s="7"/>
      <c r="H20" s="7"/>
      <c r="I20" s="7"/>
      <c r="J20" s="7"/>
      <c r="K20" s="7"/>
      <c r="L20" s="7"/>
      <c r="M20" s="7"/>
      <c r="N20" s="7"/>
      <c r="O20" s="7"/>
      <c r="P20" s="7"/>
      <c r="Q20" s="7"/>
      <c r="R20" s="7"/>
      <c r="S20" s="7"/>
      <c r="T20" s="7"/>
      <c r="U20" s="7"/>
    </row>
    <row r="21" spans="1:21" ht="17.45" customHeight="1" x14ac:dyDescent="0.25">
      <c r="A21" s="8" t="s">
        <v>20</v>
      </c>
      <c r="B21" s="7"/>
      <c r="C21" s="7"/>
      <c r="D21" s="7"/>
      <c r="E21" s="7"/>
      <c r="F21" s="7"/>
      <c r="G21" s="7"/>
      <c r="H21" s="7"/>
      <c r="I21" s="7"/>
      <c r="J21" s="7"/>
      <c r="K21" s="7"/>
      <c r="L21" s="7"/>
      <c r="M21" s="7"/>
      <c r="N21" s="7"/>
      <c r="O21" s="7"/>
      <c r="P21" s="7"/>
      <c r="Q21" s="7"/>
      <c r="R21" s="7"/>
      <c r="S21" s="7"/>
      <c r="T21" s="7"/>
      <c r="U21" s="7"/>
    </row>
    <row r="22" spans="1:21" ht="17.45" customHeight="1" x14ac:dyDescent="0.25">
      <c r="A22" s="6" t="s">
        <v>9</v>
      </c>
      <c r="B22" s="7"/>
      <c r="C22" s="7"/>
      <c r="D22" s="7"/>
      <c r="E22" s="7"/>
      <c r="F22" s="7"/>
      <c r="G22" s="7"/>
      <c r="H22" s="7"/>
      <c r="I22" s="7"/>
      <c r="J22" s="7"/>
      <c r="K22" s="7"/>
      <c r="L22" s="7"/>
      <c r="M22" s="7"/>
      <c r="N22" s="7"/>
      <c r="O22" s="7"/>
      <c r="P22" s="7"/>
      <c r="Q22" s="7"/>
      <c r="R22" s="7"/>
      <c r="S22" s="7"/>
      <c r="T22" s="7"/>
      <c r="U22" s="7"/>
    </row>
    <row r="23" spans="1:21" ht="17.45" customHeight="1" x14ac:dyDescent="0.25">
      <c r="A23" s="6" t="s">
        <v>21</v>
      </c>
      <c r="B23" s="7"/>
      <c r="C23" s="7"/>
      <c r="D23" s="7"/>
      <c r="E23" s="7"/>
      <c r="F23" s="7"/>
      <c r="G23" s="7"/>
      <c r="H23" s="7"/>
      <c r="I23" s="7"/>
      <c r="J23" s="7"/>
      <c r="K23" s="7"/>
      <c r="L23" s="7"/>
      <c r="M23" s="7"/>
      <c r="N23" s="7"/>
      <c r="O23" s="7"/>
      <c r="P23" s="7"/>
      <c r="Q23" s="7"/>
      <c r="R23" s="7"/>
      <c r="S23" s="7"/>
      <c r="T23" s="7"/>
      <c r="U23" s="7"/>
    </row>
    <row r="24" spans="1:21" ht="17.45" customHeight="1" x14ac:dyDescent="0.25">
      <c r="A24" s="6" t="s">
        <v>11</v>
      </c>
      <c r="B24" s="7"/>
      <c r="C24" s="7"/>
      <c r="D24" s="7"/>
      <c r="E24" s="7"/>
      <c r="F24" s="7"/>
      <c r="G24" s="7"/>
      <c r="H24" s="7"/>
      <c r="I24" s="7"/>
      <c r="J24" s="7"/>
      <c r="K24" s="7"/>
      <c r="L24" s="7"/>
      <c r="M24" s="7"/>
      <c r="N24" s="7"/>
      <c r="O24" s="7"/>
      <c r="P24" s="7"/>
      <c r="Q24" s="7"/>
      <c r="R24" s="7"/>
      <c r="S24" s="7"/>
      <c r="T24" s="7"/>
      <c r="U24" s="7"/>
    </row>
    <row r="25" spans="1:21" ht="17.45" customHeight="1" x14ac:dyDescent="0.25">
      <c r="A25" s="7"/>
      <c r="B25" s="6" t="s">
        <v>22</v>
      </c>
      <c r="C25" s="7"/>
      <c r="D25" s="7"/>
      <c r="E25" s="7"/>
      <c r="F25" s="7"/>
      <c r="G25" s="7"/>
      <c r="H25" s="7"/>
      <c r="I25" s="7"/>
      <c r="J25" s="7"/>
      <c r="K25" s="7"/>
      <c r="L25" s="7"/>
      <c r="M25" s="7"/>
      <c r="N25" s="7"/>
      <c r="O25" s="7"/>
      <c r="P25" s="7"/>
      <c r="Q25" s="7"/>
      <c r="R25" s="7"/>
      <c r="S25" s="7"/>
      <c r="T25" s="7"/>
      <c r="U25" s="7"/>
    </row>
    <row r="26" spans="1:21" ht="17.45" customHeight="1" x14ac:dyDescent="0.25">
      <c r="A26" s="7"/>
      <c r="B26" s="7"/>
      <c r="C26" s="7"/>
      <c r="D26" s="7"/>
      <c r="E26" s="7"/>
      <c r="F26" s="7"/>
      <c r="G26" s="7"/>
      <c r="H26" s="7"/>
      <c r="I26" s="7"/>
      <c r="J26" s="7"/>
      <c r="K26" s="7"/>
      <c r="L26" s="7"/>
      <c r="M26" s="7"/>
      <c r="N26" s="7"/>
      <c r="O26" s="7"/>
      <c r="P26" s="7"/>
      <c r="Q26" s="7"/>
      <c r="R26" s="7"/>
      <c r="S26" s="7"/>
      <c r="T26" s="7"/>
      <c r="U26" s="7"/>
    </row>
    <row r="27" spans="1:21" ht="17.45" customHeight="1" x14ac:dyDescent="0.25">
      <c r="A27" s="7"/>
      <c r="B27" s="6" t="s">
        <v>13</v>
      </c>
      <c r="C27" s="7"/>
      <c r="D27" s="7"/>
      <c r="E27" s="7"/>
      <c r="F27" s="7"/>
      <c r="G27" s="7"/>
      <c r="H27" s="7"/>
      <c r="I27" s="7"/>
      <c r="J27" s="7"/>
      <c r="K27" s="7"/>
      <c r="L27" s="7"/>
      <c r="M27" s="7"/>
      <c r="N27" s="7"/>
      <c r="O27" s="7"/>
      <c r="P27" s="7"/>
      <c r="Q27" s="7"/>
      <c r="R27" s="7"/>
      <c r="S27" s="7"/>
      <c r="T27" s="7"/>
      <c r="U27" s="7"/>
    </row>
    <row r="28" spans="1:21" ht="17.45" customHeight="1" x14ac:dyDescent="0.25">
      <c r="A28" s="7"/>
      <c r="B28" s="6" t="s">
        <v>14</v>
      </c>
      <c r="C28" s="7"/>
      <c r="D28" s="7"/>
      <c r="E28" s="7"/>
      <c r="F28" s="7"/>
      <c r="G28" s="7"/>
      <c r="H28" s="7"/>
      <c r="I28" s="7"/>
      <c r="J28" s="7"/>
      <c r="K28" s="7"/>
      <c r="L28" s="7"/>
      <c r="M28" s="7"/>
      <c r="N28" s="7"/>
      <c r="O28" s="7"/>
      <c r="P28" s="7"/>
      <c r="Q28" s="7"/>
      <c r="R28" s="7"/>
      <c r="S28" s="7"/>
      <c r="T28" s="7"/>
      <c r="U28" s="7"/>
    </row>
    <row r="29" spans="1:21" ht="17.45" customHeight="1" x14ac:dyDescent="0.25">
      <c r="A29" s="7"/>
      <c r="B29" s="6" t="s">
        <v>15</v>
      </c>
      <c r="C29" s="7"/>
      <c r="D29" s="7"/>
      <c r="E29" s="7"/>
      <c r="F29" s="7"/>
      <c r="G29" s="7"/>
      <c r="H29" s="7"/>
      <c r="I29" s="7"/>
      <c r="J29" s="7"/>
      <c r="K29" s="7"/>
      <c r="L29" s="7"/>
      <c r="M29" s="7"/>
      <c r="N29" s="7"/>
      <c r="O29" s="7"/>
      <c r="P29" s="7"/>
      <c r="Q29" s="7"/>
      <c r="R29" s="7"/>
      <c r="S29" s="7"/>
      <c r="T29" s="7"/>
      <c r="U29" s="7"/>
    </row>
    <row r="30" spans="1:21" ht="17.45" customHeight="1" x14ac:dyDescent="0.25">
      <c r="A30" s="7"/>
      <c r="B30" s="7"/>
      <c r="C30" s="7"/>
      <c r="D30" s="7"/>
      <c r="E30" s="7"/>
      <c r="F30" s="7"/>
      <c r="G30" s="7"/>
      <c r="H30" s="7"/>
      <c r="I30" s="7"/>
      <c r="J30" s="7"/>
      <c r="K30" s="7"/>
      <c r="L30" s="7"/>
      <c r="M30" s="7"/>
      <c r="N30" s="7"/>
      <c r="O30" s="7"/>
      <c r="P30" s="7"/>
      <c r="Q30" s="7"/>
      <c r="R30" s="7"/>
      <c r="S30" s="7"/>
      <c r="T30" s="7"/>
      <c r="U30" s="7"/>
    </row>
    <row r="31" spans="1:21" ht="17.45" customHeight="1" x14ac:dyDescent="0.25">
      <c r="A31" s="7"/>
      <c r="B31" s="6" t="s">
        <v>23</v>
      </c>
      <c r="C31" s="7"/>
      <c r="D31" s="7"/>
      <c r="E31" s="7"/>
      <c r="F31" s="7"/>
      <c r="G31" s="7"/>
      <c r="H31" s="7"/>
      <c r="I31" s="7"/>
      <c r="J31" s="7"/>
      <c r="K31" s="7"/>
      <c r="L31" s="7"/>
      <c r="M31" s="7"/>
      <c r="N31" s="7"/>
      <c r="O31" s="7"/>
      <c r="P31" s="7"/>
      <c r="Q31" s="7"/>
      <c r="R31" s="7"/>
      <c r="S31" s="7"/>
      <c r="T31" s="7"/>
      <c r="U31" s="7"/>
    </row>
    <row r="32" spans="1:21" ht="17.45" customHeight="1" x14ac:dyDescent="0.25">
      <c r="A32" s="7"/>
      <c r="B32" s="6" t="s">
        <v>24</v>
      </c>
      <c r="C32" s="7"/>
      <c r="D32" s="7"/>
      <c r="E32" s="7"/>
      <c r="F32" s="7"/>
      <c r="G32" s="7"/>
      <c r="H32" s="7"/>
      <c r="I32" s="7"/>
      <c r="J32" s="7"/>
      <c r="K32" s="7"/>
      <c r="L32" s="7"/>
      <c r="M32" s="7"/>
      <c r="N32" s="7"/>
      <c r="O32" s="7"/>
      <c r="P32" s="7"/>
      <c r="Q32" s="7"/>
      <c r="R32" s="7"/>
      <c r="S32" s="7"/>
      <c r="T32" s="7"/>
      <c r="U32" s="7"/>
    </row>
    <row r="33" spans="1:21" ht="17.45" customHeight="1" x14ac:dyDescent="0.25">
      <c r="A33" s="7"/>
      <c r="B33" s="6" t="s">
        <v>15</v>
      </c>
      <c r="C33" s="7"/>
      <c r="D33" s="7"/>
      <c r="E33" s="7"/>
      <c r="F33" s="7"/>
      <c r="G33" s="7"/>
      <c r="H33" s="7"/>
      <c r="I33" s="7"/>
      <c r="J33" s="7"/>
      <c r="K33" s="7"/>
      <c r="L33" s="7"/>
      <c r="M33" s="7"/>
      <c r="N33" s="7"/>
      <c r="O33" s="7"/>
      <c r="P33" s="7"/>
      <c r="Q33" s="7"/>
      <c r="R33" s="7"/>
      <c r="S33" s="7"/>
      <c r="T33" s="7"/>
      <c r="U33" s="7"/>
    </row>
    <row r="34" spans="1:21" ht="17.45" customHeight="1" x14ac:dyDescent="0.25">
      <c r="A34" s="7"/>
      <c r="B34" s="7"/>
      <c r="C34" s="7"/>
      <c r="D34" s="7"/>
      <c r="E34" s="7"/>
      <c r="F34" s="7"/>
      <c r="G34" s="7"/>
      <c r="H34" s="7"/>
      <c r="I34" s="7"/>
      <c r="J34" s="7"/>
      <c r="K34" s="7"/>
      <c r="L34" s="7"/>
      <c r="M34" s="7"/>
      <c r="N34" s="7"/>
      <c r="O34" s="7"/>
      <c r="P34" s="7"/>
      <c r="Q34" s="7"/>
      <c r="R34" s="7"/>
      <c r="S34" s="7"/>
      <c r="T34" s="7"/>
      <c r="U34" s="7"/>
    </row>
    <row r="35" spans="1:21" ht="17.45" customHeight="1" x14ac:dyDescent="0.25">
      <c r="A35" s="7"/>
      <c r="B35" s="6" t="s">
        <v>18</v>
      </c>
      <c r="C35" s="7"/>
      <c r="D35" s="7"/>
      <c r="E35" s="7"/>
      <c r="F35" s="7"/>
      <c r="G35" s="7"/>
      <c r="H35" s="7"/>
      <c r="I35" s="7"/>
      <c r="J35" s="7"/>
      <c r="K35" s="7"/>
      <c r="L35" s="7"/>
      <c r="M35" s="7"/>
      <c r="N35" s="7"/>
      <c r="O35" s="7"/>
      <c r="P35" s="7"/>
      <c r="Q35" s="7"/>
      <c r="R35" s="7"/>
      <c r="S35" s="7"/>
      <c r="T35" s="7"/>
      <c r="U35" s="7"/>
    </row>
    <row r="36" spans="1:21" ht="17.45" customHeight="1" x14ac:dyDescent="0.25">
      <c r="A36" s="7"/>
      <c r="B36" s="6" t="s">
        <v>19</v>
      </c>
      <c r="C36" s="7"/>
      <c r="D36" s="7"/>
      <c r="E36" s="7"/>
      <c r="F36" s="7"/>
      <c r="G36" s="7"/>
      <c r="H36" s="7"/>
      <c r="I36" s="7"/>
      <c r="J36" s="7"/>
      <c r="K36" s="7"/>
      <c r="L36" s="7"/>
      <c r="M36" s="7"/>
      <c r="N36" s="7"/>
      <c r="O36" s="7"/>
      <c r="P36" s="7"/>
      <c r="Q36" s="7"/>
      <c r="R36" s="7"/>
      <c r="S36" s="7"/>
      <c r="T36" s="7"/>
      <c r="U36" s="7"/>
    </row>
  </sheetData>
  <pageMargins left="0.5" right="0.5" top="0.75" bottom="0.75" header="0.27777800000000002" footer="0.27777800000000002"/>
  <pageSetup orientation="portrait"/>
  <headerFooter>
    <oddFooter>&amp;C&amp;"Helvetica,Regular"&amp;12&amp;K000000&amp;P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8"/>
  <sheetViews>
    <sheetView showGridLines="0" tabSelected="1" topLeftCell="B1" workbookViewId="0">
      <selection activeCell="T13" sqref="T13"/>
    </sheetView>
  </sheetViews>
  <sheetFormatPr defaultColWidth="10.5703125" defaultRowHeight="15.4" customHeight="1" x14ac:dyDescent="0.25"/>
  <cols>
    <col min="1" max="1" width="34.140625" style="9" customWidth="1"/>
    <col min="2" max="2" width="13" style="9" customWidth="1"/>
    <col min="3" max="3" width="18" style="9" customWidth="1"/>
    <col min="4" max="7" width="15.140625" style="9" customWidth="1"/>
    <col min="8" max="8" width="18" style="9" customWidth="1"/>
    <col min="9" max="9" width="11.42578125" style="9" customWidth="1"/>
    <col min="10" max="10" width="1.5703125" style="9" customWidth="1"/>
    <col min="11" max="11" width="18" style="9" customWidth="1"/>
    <col min="12" max="15" width="15.140625" style="9" customWidth="1"/>
    <col min="16" max="16" width="18" style="9" customWidth="1"/>
    <col min="17" max="17" width="11.42578125" style="9" customWidth="1"/>
    <col min="18" max="18" width="1.5703125" style="9" customWidth="1"/>
    <col min="19" max="19" width="13" style="9" customWidth="1"/>
    <col min="20" max="20" width="16" style="9" customWidth="1"/>
    <col min="21" max="256" width="10.5703125" style="9" customWidth="1"/>
  </cols>
  <sheetData>
    <row r="1" spans="1:20" ht="39.75" customHeight="1" x14ac:dyDescent="0.25">
      <c r="A1" s="10"/>
      <c r="B1" s="10"/>
      <c r="C1" s="60" t="s">
        <v>27</v>
      </c>
      <c r="D1" s="61"/>
      <c r="E1" s="62"/>
      <c r="F1" s="62"/>
      <c r="G1" s="63"/>
      <c r="H1" s="11"/>
      <c r="I1" s="12"/>
      <c r="J1" s="13"/>
      <c r="K1" s="57" t="s">
        <v>28</v>
      </c>
      <c r="L1" s="58"/>
      <c r="M1" s="58"/>
      <c r="N1" s="58"/>
      <c r="O1" s="59"/>
      <c r="P1" s="14"/>
      <c r="Q1" s="15"/>
      <c r="R1" s="16"/>
      <c r="S1" s="17"/>
      <c r="T1" s="18"/>
    </row>
    <row r="2" spans="1:20" ht="120" customHeight="1" x14ac:dyDescent="0.25">
      <c r="A2" s="19" t="s">
        <v>29</v>
      </c>
      <c r="B2" s="20" t="s">
        <v>30</v>
      </c>
      <c r="C2" s="21" t="s">
        <v>31</v>
      </c>
      <c r="D2" s="21" t="s">
        <v>32</v>
      </c>
      <c r="E2" s="21" t="s">
        <v>33</v>
      </c>
      <c r="F2" s="21" t="s">
        <v>34</v>
      </c>
      <c r="G2" s="21" t="s">
        <v>35</v>
      </c>
      <c r="H2" s="21" t="s">
        <v>36</v>
      </c>
      <c r="I2" s="21" t="s">
        <v>37</v>
      </c>
      <c r="J2" s="22"/>
      <c r="K2" s="21" t="s">
        <v>38</v>
      </c>
      <c r="L2" s="21" t="s">
        <v>39</v>
      </c>
      <c r="M2" s="21" t="s">
        <v>40</v>
      </c>
      <c r="N2" s="21" t="s">
        <v>41</v>
      </c>
      <c r="O2" s="21" t="s">
        <v>42</v>
      </c>
      <c r="P2" s="21" t="s">
        <v>43</v>
      </c>
      <c r="Q2" s="21" t="s">
        <v>44</v>
      </c>
      <c r="R2" s="23"/>
      <c r="S2" s="21" t="s">
        <v>45</v>
      </c>
      <c r="T2" s="21" t="s">
        <v>46</v>
      </c>
    </row>
    <row r="3" spans="1:20" ht="15.95" customHeight="1" x14ac:dyDescent="0.25">
      <c r="A3" s="24" t="s">
        <v>54</v>
      </c>
      <c r="B3" s="25">
        <v>22479</v>
      </c>
      <c r="C3" s="25">
        <v>272704</v>
      </c>
      <c r="D3" s="25">
        <v>2376</v>
      </c>
      <c r="E3" s="25"/>
      <c r="F3" s="25"/>
      <c r="G3" s="25"/>
      <c r="H3" s="26">
        <f t="shared" ref="H3:H14" si="0">IF(B3="","",(C3*3.413*3.14+D3*100*1.05+E3*138.69*1.01+F3*91.33*1.01+G3*3.413))</f>
        <v>3171999.6812800001</v>
      </c>
      <c r="I3" s="26">
        <f t="shared" ref="I3:I14" si="1">IF(B3="","",(C3*3.413*3.14+D3*100*1.05+E3*138.69*1.01+F3*91.33*1.01+G3*3.413)/B3)</f>
        <v>141.10946578050627</v>
      </c>
      <c r="J3" s="27"/>
      <c r="K3" s="28">
        <v>55306</v>
      </c>
      <c r="L3" s="28">
        <v>1788</v>
      </c>
      <c r="M3" s="28"/>
      <c r="N3" s="28"/>
      <c r="O3" s="28"/>
      <c r="P3" s="26">
        <f t="shared" ref="P3:P14" si="2">IF(B3="","",((C3-K3)*3.413*3.14+(D3-L3)*100*1.05+(E3-M3)*138.69*1.01+(F3-N3)*91.33*1.01+(O3*3.413-O3*3.413*3.14)))</f>
        <v>2391555.2343600001</v>
      </c>
      <c r="Q3" s="26">
        <f t="shared" ref="Q3:Q14" si="3">IF(B3="","",((C3-K3)*3.413*3.14+(D3-L3)*100*1.05+(E3-M3)*138.69*1.01+(F3-N3)*91.33*1.01+(O3*3.413-O3*3.413*3.14))/B3)</f>
        <v>106.39064168156948</v>
      </c>
      <c r="R3" s="29"/>
      <c r="S3" s="26">
        <f t="shared" ref="S3:S14" si="4">IF(B3="","",(Q3/I3)-1)</f>
        <v>-0.24604177974099495</v>
      </c>
      <c r="T3" s="26">
        <f t="shared" ref="T3:T14" si="5">IF(B3="","",(B3/SUM(B$3:B$14))*S3)</f>
        <v>-5.6257928073133477E-2</v>
      </c>
    </row>
    <row r="4" spans="1:20" ht="15.95" customHeight="1" x14ac:dyDescent="0.25">
      <c r="A4" s="24" t="s">
        <v>55</v>
      </c>
      <c r="B4" s="25">
        <v>10676</v>
      </c>
      <c r="C4" s="25">
        <v>9463</v>
      </c>
      <c r="D4" s="25">
        <v>1875</v>
      </c>
      <c r="E4" s="25"/>
      <c r="F4" s="25"/>
      <c r="G4" s="25"/>
      <c r="H4" s="26">
        <f t="shared" si="0"/>
        <v>298288.26766000001</v>
      </c>
      <c r="I4" s="26">
        <f t="shared" si="1"/>
        <v>27.940077525290373</v>
      </c>
      <c r="J4" s="27"/>
      <c r="K4" s="28">
        <v>4249</v>
      </c>
      <c r="L4" s="28">
        <v>1165</v>
      </c>
      <c r="M4" s="28"/>
      <c r="N4" s="28"/>
      <c r="O4" s="28"/>
      <c r="P4" s="26">
        <f t="shared" si="2"/>
        <v>130427.49948</v>
      </c>
      <c r="Q4" s="26">
        <f t="shared" si="3"/>
        <v>12.216888298988385</v>
      </c>
      <c r="R4" s="29"/>
      <c r="S4" s="26">
        <f t="shared" si="4"/>
        <v>-0.56274680025744073</v>
      </c>
      <c r="T4" s="26">
        <f t="shared" si="5"/>
        <v>-6.1111013412013276E-2</v>
      </c>
    </row>
    <row r="5" spans="1:20" ht="15.95" customHeight="1" x14ac:dyDescent="0.25">
      <c r="A5" s="24" t="s">
        <v>56</v>
      </c>
      <c r="B5" s="9">
        <v>2000</v>
      </c>
      <c r="C5" s="25">
        <v>50877</v>
      </c>
      <c r="D5" s="25">
        <v>1496</v>
      </c>
      <c r="E5" s="25"/>
      <c r="F5" s="25"/>
      <c r="G5" s="25"/>
      <c r="H5" s="26">
        <f>IF(B6="","",(C5*3.413*3.14+D5*100*1.05+E5*138.69*1.01+F5*91.33*1.01+G5*3.413))</f>
        <v>702319.65113999997</v>
      </c>
      <c r="I5" s="26">
        <f>IF(B6="","",(C5*3.413*3.14+D5*100*1.05+E5*138.69*1.01+F5*91.33*1.01+G5*3.413)/B6)</f>
        <v>205.35662314035088</v>
      </c>
      <c r="J5" s="27"/>
      <c r="K5" s="28">
        <v>17709</v>
      </c>
      <c r="L5" s="28">
        <v>1237</v>
      </c>
      <c r="M5" s="28"/>
      <c r="N5" s="28"/>
      <c r="O5" s="28"/>
      <c r="P5" s="26">
        <f>IF(B6="","",((C5-K5)*3.413*3.14+(D5-L5)*100*1.05+(E5-M5)*138.69*1.01+(F5-N5)*91.33*1.01+(O5*3.413-O5*3.413*3.14)))</f>
        <v>382650.48576000001</v>
      </c>
      <c r="Q5" s="26">
        <f>IF(B6="","",((C5-K5)*3.413*3.14+(D5-L5)*100*1.05+(E5-M5)*138.69*1.01+(F5-N5)*91.33*1.01+(O5*3.413-O5*3.413*3.14))/B6)</f>
        <v>111.88610694736842</v>
      </c>
      <c r="R5" s="29"/>
      <c r="S5" s="26">
        <f>IF(B6="","",(Q5/I5)-1)</f>
        <v>-0.45516192642640063</v>
      </c>
      <c r="T5" s="26">
        <f>IF(B6="","",(B6/SUM(B$3:B$14))*S5)</f>
        <v>-1.5833973699568616E-2</v>
      </c>
    </row>
    <row r="6" spans="1:20" ht="15.95" customHeight="1" x14ac:dyDescent="0.25">
      <c r="A6" s="24" t="s">
        <v>57</v>
      </c>
      <c r="B6" s="25">
        <v>3420</v>
      </c>
      <c r="C6" s="25">
        <v>1624600</v>
      </c>
      <c r="D6" s="25">
        <v>2544</v>
      </c>
      <c r="E6" s="25"/>
      <c r="F6" s="25"/>
      <c r="G6" s="25"/>
      <c r="H6" s="26">
        <f>IF(B7="","",(C6*3.413*3.14+D6*100*1.05+E6*138.69*1.01+F6*91.33*1.01+G6*3.413))</f>
        <v>17677665.772</v>
      </c>
      <c r="I6" s="26">
        <f>IF(B7="","",(C6*3.413*3.14+D6*100*1.05+E6*138.69*1.01+F6*91.33*1.01+G6*3.413)/B7)</f>
        <v>8838.8328860000001</v>
      </c>
      <c r="J6" s="27"/>
      <c r="K6" s="28">
        <v>3092</v>
      </c>
      <c r="L6" s="28">
        <v>228</v>
      </c>
      <c r="M6" s="28"/>
      <c r="N6" s="28"/>
      <c r="O6" s="28"/>
      <c r="P6" s="26">
        <f>IF(B7="","",((C6-K6)*3.413*3.14+(D6-L6)*100*1.05+(E6-M6)*138.69*1.01+(F6-N6)*91.33*1.01+(O6*3.413-O6*3.413*3.14)))</f>
        <v>17620589.364560001</v>
      </c>
      <c r="Q6" s="26">
        <f>IF(B7="","",((C6-K6)*3.413*3.14+(D6-L6)*100*1.05+(E6-M6)*138.69*1.01+(F6-N6)*91.33*1.01+(O6*3.413-O6*3.413*3.14))/B7)</f>
        <v>8810.2946822800004</v>
      </c>
      <c r="R6" s="29"/>
      <c r="S6" s="26">
        <f>IF(B7="","",(Q6/I6)-1)</f>
        <v>-3.2287298660439445E-3</v>
      </c>
      <c r="T6" s="26">
        <f>IF(B7="","",(B7/SUM(B$3:B$14))*S6)</f>
        <v>-6.5684000082268397E-5</v>
      </c>
    </row>
    <row r="7" spans="1:20" ht="15.95" customHeight="1" x14ac:dyDescent="0.25">
      <c r="A7" s="24" t="s">
        <v>58</v>
      </c>
      <c r="B7" s="25">
        <v>2000</v>
      </c>
      <c r="C7" s="25">
        <v>120160</v>
      </c>
      <c r="D7" s="25">
        <v>4110</v>
      </c>
      <c r="E7" s="25"/>
      <c r="F7" s="25"/>
      <c r="G7" s="25"/>
      <c r="H7" s="26">
        <f>IF(B8="","",(C7*3.413*3.14+D7*100*1.05+E7*138.69*1.01+F7*91.33*1.01+G7*3.413))</f>
        <v>1719283.0911999999</v>
      </c>
      <c r="I7" s="26">
        <f>IF(B8="","",(C7*3.413*3.14+D7*100*1.05+E7*138.69*1.01+F7*91.33*1.01+G7*3.413)/B8)</f>
        <v>251.35717707602339</v>
      </c>
      <c r="J7" s="27"/>
      <c r="K7" s="28">
        <v>20440</v>
      </c>
      <c r="L7" s="28">
        <v>1131</v>
      </c>
      <c r="M7" s="28"/>
      <c r="N7" s="28"/>
      <c r="O7" s="28"/>
      <c r="P7" s="26">
        <f>IF(B8="","",((C7-K7)*3.413*3.14+(D7-L7)*100*1.05+(E7-M7)*138.69*1.01+(F7-N7)*91.33*1.01+(O7*3.413-O7*3.413*3.14)))</f>
        <v>1381476.2904000001</v>
      </c>
      <c r="Q7" s="26">
        <f>IF(B8="","",((C7-K7)*3.413*3.14+(D7-L7)*100*1.05+(E7-M7)*138.69*1.01+(F7-N7)*91.33*1.01+(O7*3.413-O7*3.413*3.14))/B8)</f>
        <v>201.97021789473686</v>
      </c>
      <c r="R7" s="29"/>
      <c r="S7" s="26">
        <f>IF(B8="","",(Q7/I7)-1)</f>
        <v>-0.19648119761604965</v>
      </c>
      <c r="T7" s="26">
        <f>IF(B8="","",(B8/SUM(B$3:B$14))*S7)</f>
        <v>-1.3670203656699451E-2</v>
      </c>
    </row>
    <row r="8" spans="1:20" ht="15.95" customHeight="1" x14ac:dyDescent="0.25">
      <c r="A8" s="24" t="s">
        <v>59</v>
      </c>
      <c r="B8" s="25">
        <v>6840</v>
      </c>
      <c r="C8" s="25">
        <v>18160</v>
      </c>
      <c r="D8" s="25">
        <v>10719</v>
      </c>
      <c r="E8" s="25"/>
      <c r="F8" s="25"/>
      <c r="G8" s="25"/>
      <c r="H8" s="26">
        <f>IF(B9="","",(C8*3.413*3.14+D8*100*1.05+E8*138.69*1.01+F8*91.33*1.01+G8*3.413))</f>
        <v>1320112.4512</v>
      </c>
      <c r="I8" s="26">
        <f>IF(B9="","",(C8*3.413*3.14+D8*100*1.05+E8*138.69*1.01+F8*91.33*1.01+G8*3.413)/B9)</f>
        <v>317.02988741594623</v>
      </c>
      <c r="J8" s="27"/>
      <c r="K8" s="28">
        <v>4460</v>
      </c>
      <c r="L8" s="28">
        <v>1131</v>
      </c>
      <c r="M8" s="28"/>
      <c r="N8" s="28"/>
      <c r="O8" s="28"/>
      <c r="P8" s="26">
        <f>IF(B9="","",((C8-K8)*3.413*3.14+(D8-L8)*100*1.05+(E8-M8)*138.69*1.01+(F8-N8)*91.33*1.01+(O8*3.413-O8*3.413*3.14)))</f>
        <v>1153560.4339999999</v>
      </c>
      <c r="Q8" s="26">
        <f>IF(B9="","",((C8-K8)*3.413*3.14+(D8-L8)*100*1.05+(E8-M8)*138.69*1.01+(F8-N8)*91.33*1.01+(O8*3.413-O8*3.413*3.14))/B9)</f>
        <v>277.03180451488953</v>
      </c>
      <c r="R8" s="29"/>
      <c r="S8" s="26">
        <f>IF(B9="","",(Q8/I8)-1)</f>
        <v>-0.1261650225695562</v>
      </c>
      <c r="T8" s="26">
        <f>IF(B9="","",(B9/SUM(B$3:B$14))*S8)</f>
        <v>-5.3437677775592966E-3</v>
      </c>
    </row>
    <row r="9" spans="1:20" ht="15.95" customHeight="1" x14ac:dyDescent="0.25">
      <c r="A9" s="24" t="s">
        <v>60</v>
      </c>
      <c r="B9" s="25">
        <v>4164</v>
      </c>
      <c r="C9" s="25">
        <v>58591</v>
      </c>
      <c r="D9" s="25">
        <v>1931</v>
      </c>
      <c r="E9" s="25"/>
      <c r="F9" s="25"/>
      <c r="G9" s="25"/>
      <c r="H9" s="26">
        <f t="shared" si="0"/>
        <v>830664.20062000002</v>
      </c>
      <c r="I9" s="26">
        <f t="shared" si="1"/>
        <v>199.48707987992316</v>
      </c>
      <c r="J9" s="27"/>
      <c r="K9" s="28">
        <v>17904</v>
      </c>
      <c r="L9" s="28">
        <v>103</v>
      </c>
      <c r="M9" s="28"/>
      <c r="N9" s="28"/>
      <c r="O9" s="28"/>
      <c r="P9" s="26">
        <f t="shared" si="2"/>
        <v>627975.25534000003</v>
      </c>
      <c r="Q9" s="26">
        <f t="shared" si="3"/>
        <v>150.81058005283381</v>
      </c>
      <c r="R9" s="29"/>
      <c r="S9" s="26">
        <f t="shared" si="4"/>
        <v>-0.24400828292433319</v>
      </c>
      <c r="T9" s="26">
        <f t="shared" si="5"/>
        <v>-1.0335064134195802E-2</v>
      </c>
    </row>
    <row r="10" spans="1:20" ht="15.95" customHeight="1" x14ac:dyDescent="0.25">
      <c r="A10" s="24" t="s">
        <v>61</v>
      </c>
      <c r="B10" s="25">
        <v>1296</v>
      </c>
      <c r="C10" s="25">
        <v>5291</v>
      </c>
      <c r="D10" s="25"/>
      <c r="E10" s="25"/>
      <c r="F10" s="25"/>
      <c r="G10" s="25"/>
      <c r="H10" s="26">
        <f t="shared" si="0"/>
        <v>56702.694619999995</v>
      </c>
      <c r="I10" s="26">
        <f t="shared" si="1"/>
        <v>43.752079182098761</v>
      </c>
      <c r="J10" s="27"/>
      <c r="K10" s="28">
        <v>4462</v>
      </c>
      <c r="L10" s="28">
        <v>0</v>
      </c>
      <c r="M10" s="28"/>
      <c r="N10" s="28"/>
      <c r="O10" s="28"/>
      <c r="P10" s="26">
        <f t="shared" si="2"/>
        <v>8884.2437800000007</v>
      </c>
      <c r="Q10" s="26">
        <f t="shared" si="3"/>
        <v>6.8551263734567911</v>
      </c>
      <c r="R10" s="29"/>
      <c r="S10" s="26">
        <f t="shared" si="4"/>
        <v>-0.84331884331884321</v>
      </c>
      <c r="T10" s="26">
        <f t="shared" si="5"/>
        <v>-1.1117181403314184E-2</v>
      </c>
    </row>
    <row r="11" spans="1:20" ht="15.95" customHeight="1" x14ac:dyDescent="0.25">
      <c r="A11" s="24" t="s">
        <v>62</v>
      </c>
      <c r="B11" s="25">
        <v>1876</v>
      </c>
      <c r="C11" s="25">
        <v>5286</v>
      </c>
      <c r="D11" s="25">
        <v>1065</v>
      </c>
      <c r="E11" s="25"/>
      <c r="F11" s="25"/>
      <c r="G11" s="25"/>
      <c r="H11" s="26">
        <f t="shared" si="0"/>
        <v>168474.11051999999</v>
      </c>
      <c r="I11" s="26">
        <f t="shared" si="1"/>
        <v>89.804962963752658</v>
      </c>
      <c r="J11" s="27"/>
      <c r="K11" s="28">
        <v>4446</v>
      </c>
      <c r="L11" s="28">
        <v>875</v>
      </c>
      <c r="M11" s="28"/>
      <c r="N11" s="28"/>
      <c r="O11" s="28"/>
      <c r="P11" s="26">
        <f t="shared" si="2"/>
        <v>28952.128799999999</v>
      </c>
      <c r="Q11" s="26">
        <f t="shared" si="3"/>
        <v>15.43290447761194</v>
      </c>
      <c r="R11" s="29"/>
      <c r="S11" s="26">
        <f t="shared" si="4"/>
        <v>-0.82815087308881785</v>
      </c>
      <c r="T11" s="26">
        <f t="shared" si="5"/>
        <v>-1.5803023445134547E-2</v>
      </c>
    </row>
    <row r="12" spans="1:20" ht="15.95" customHeight="1" x14ac:dyDescent="0.25">
      <c r="A12" s="24" t="s">
        <v>63</v>
      </c>
      <c r="B12" s="25">
        <v>43560</v>
      </c>
      <c r="C12" s="25">
        <v>220600</v>
      </c>
      <c r="D12" s="25">
        <v>17300</v>
      </c>
      <c r="E12" s="25"/>
      <c r="F12" s="25"/>
      <c r="G12" s="25"/>
      <c r="H12" s="26">
        <f t="shared" si="0"/>
        <v>4180630.4920000001</v>
      </c>
      <c r="I12" s="26">
        <f t="shared" si="1"/>
        <v>95.974070064279161</v>
      </c>
      <c r="J12" s="27"/>
      <c r="K12" s="28">
        <v>121070</v>
      </c>
      <c r="L12" s="28">
        <v>878</v>
      </c>
      <c r="M12" s="28"/>
      <c r="N12" s="28"/>
      <c r="O12" s="28"/>
      <c r="P12" s="26">
        <f t="shared" si="2"/>
        <v>2790955.0946</v>
      </c>
      <c r="Q12" s="26">
        <f t="shared" si="3"/>
        <v>64.07151273186409</v>
      </c>
      <c r="R12" s="29"/>
      <c r="S12" s="26">
        <f t="shared" si="4"/>
        <v>-0.33240809013359707</v>
      </c>
      <c r="T12" s="26">
        <f t="shared" si="5"/>
        <v>-0.14728460097262247</v>
      </c>
    </row>
    <row r="13" spans="1:20" ht="15.95" customHeight="1" x14ac:dyDescent="0.25">
      <c r="A13" s="24" t="s">
        <v>64</v>
      </c>
      <c r="B13" s="25"/>
      <c r="C13" s="25">
        <v>62530</v>
      </c>
      <c r="D13" s="25"/>
      <c r="E13" s="25"/>
      <c r="F13" s="25"/>
      <c r="G13" s="25"/>
      <c r="H13" s="26" t="str">
        <f t="shared" ref="H13" si="6">IF(B13="","",(C13*3.413*3.14+D13*100*1.05+E13*138.69*1.01+F13*91.33*1.01+G13*3.413))</f>
        <v/>
      </c>
      <c r="I13" s="26" t="str">
        <f t="shared" si="1"/>
        <v/>
      </c>
      <c r="J13" s="30"/>
      <c r="K13" s="28">
        <v>35910</v>
      </c>
      <c r="L13" s="28">
        <v>0</v>
      </c>
      <c r="M13" s="28"/>
      <c r="N13" s="28"/>
      <c r="O13" s="28"/>
      <c r="P13" s="26" t="str">
        <f t="shared" si="2"/>
        <v/>
      </c>
      <c r="Q13" s="26" t="str">
        <f t="shared" ref="Q13" si="7">IF(B13="","",((C13-K13)*3.413*3.14+(D13-L13)*100*1.05+(E13-M13)*138.69*1.01+(F13-N13)*91.33*1.01+(O13*3.413-O13*3.413*3.14))/B13)</f>
        <v/>
      </c>
      <c r="R13" s="29"/>
      <c r="S13" s="26" t="str">
        <f t="shared" ref="S13" si="8">IF(B13="","",(Q13/I13)-1)</f>
        <v/>
      </c>
      <c r="T13" s="26" t="str">
        <f t="shared" ref="T13" si="9">IF(B13="","",(B13/SUM(B$3:B$14))*S13)</f>
        <v/>
      </c>
    </row>
    <row r="14" spans="1:20" ht="15.95" customHeight="1" x14ac:dyDescent="0.25">
      <c r="A14" s="24"/>
      <c r="B14" s="25"/>
      <c r="C14" s="25"/>
      <c r="D14" s="25"/>
      <c r="E14" s="25"/>
      <c r="F14" s="25"/>
      <c r="G14" s="25"/>
      <c r="H14" s="26" t="str">
        <f t="shared" si="0"/>
        <v/>
      </c>
      <c r="I14" s="26" t="str">
        <f t="shared" si="1"/>
        <v/>
      </c>
      <c r="J14" s="30"/>
      <c r="K14" s="28"/>
      <c r="L14" s="28"/>
      <c r="M14" s="28"/>
      <c r="N14" s="28"/>
      <c r="O14" s="28"/>
      <c r="P14" s="26" t="str">
        <f t="shared" si="2"/>
        <v/>
      </c>
      <c r="Q14" s="26" t="str">
        <f t="shared" si="3"/>
        <v/>
      </c>
      <c r="R14" s="31"/>
      <c r="S14" s="26" t="str">
        <f t="shared" si="4"/>
        <v/>
      </c>
      <c r="T14" s="26" t="str">
        <f t="shared" si="5"/>
        <v/>
      </c>
    </row>
    <row r="15" spans="1:20" ht="23.25" customHeight="1" x14ac:dyDescent="0.35">
      <c r="A15" s="32"/>
      <c r="B15" s="32"/>
      <c r="C15" s="33">
        <f>SUM(C3:C14)</f>
        <v>2448262</v>
      </c>
      <c r="D15" s="33">
        <f>SUM(D3:D14)</f>
        <v>43416</v>
      </c>
      <c r="E15" s="32"/>
      <c r="F15" s="32"/>
      <c r="G15" s="32"/>
      <c r="H15" s="32"/>
      <c r="I15" s="33"/>
      <c r="J15" s="34"/>
      <c r="K15" s="33">
        <f>SUM(K3:K14)</f>
        <v>289048</v>
      </c>
      <c r="L15" s="33">
        <f>SUM(L3:L14)</f>
        <v>8536</v>
      </c>
      <c r="M15" s="32"/>
      <c r="N15" s="32"/>
      <c r="O15" s="32"/>
      <c r="P15" s="32"/>
      <c r="Q15" s="32"/>
      <c r="R15" s="33"/>
      <c r="S15" s="35"/>
      <c r="T15" s="36">
        <f>SUM(T3:T14)</f>
        <v>-0.33682244057432342</v>
      </c>
    </row>
    <row r="16" spans="1:20" ht="15.95" customHeight="1" x14ac:dyDescent="0.25">
      <c r="A16" s="37"/>
      <c r="B16" s="37"/>
      <c r="C16" s="38" t="s">
        <v>47</v>
      </c>
      <c r="D16" s="37"/>
      <c r="E16" s="37"/>
      <c r="F16" s="37"/>
      <c r="G16" s="37"/>
      <c r="H16" s="37"/>
      <c r="I16" s="37"/>
      <c r="J16" s="37"/>
      <c r="K16" s="37"/>
      <c r="L16" s="37"/>
      <c r="M16" s="37"/>
      <c r="N16" s="37"/>
      <c r="O16" s="37"/>
      <c r="P16" s="37"/>
      <c r="Q16" s="37"/>
      <c r="R16" s="37"/>
      <c r="S16" s="37"/>
      <c r="T16" s="39"/>
    </row>
    <row r="17" spans="1:20" ht="15.95" customHeight="1" x14ac:dyDescent="0.25">
      <c r="A17" s="37"/>
      <c r="B17" s="37"/>
      <c r="C17" s="37"/>
      <c r="D17" s="37"/>
      <c r="E17" s="37"/>
      <c r="F17" s="37"/>
      <c r="G17" s="37"/>
      <c r="H17" s="37"/>
      <c r="I17" s="37"/>
      <c r="J17" s="37"/>
      <c r="K17" s="37"/>
      <c r="L17" s="37"/>
      <c r="M17" s="37"/>
      <c r="N17" s="37"/>
      <c r="O17" s="37"/>
      <c r="P17" s="37"/>
      <c r="Q17" s="37"/>
      <c r="R17" s="37"/>
      <c r="S17" s="37"/>
      <c r="T17" s="37"/>
    </row>
    <row r="18" spans="1:20" ht="15.95" customHeight="1" x14ac:dyDescent="0.25">
      <c r="A18" s="38" t="s">
        <v>48</v>
      </c>
      <c r="B18" s="37"/>
      <c r="C18" s="37"/>
      <c r="D18" s="37"/>
      <c r="E18" s="37"/>
      <c r="F18" s="37"/>
      <c r="G18" s="37"/>
      <c r="H18" s="37"/>
      <c r="I18" s="37"/>
      <c r="J18" s="37"/>
      <c r="K18" s="37"/>
      <c r="L18" s="37"/>
      <c r="M18" s="37"/>
      <c r="N18" s="37"/>
      <c r="O18" s="37"/>
      <c r="P18" s="37"/>
      <c r="Q18" s="37"/>
      <c r="R18" s="37"/>
      <c r="S18" s="37"/>
      <c r="T18" s="37"/>
    </row>
  </sheetData>
  <mergeCells count="2">
    <mergeCell ref="K1:O1"/>
    <mergeCell ref="C1:G1"/>
  </mergeCells>
  <pageMargins left="0.5" right="0.5" top="0.75" bottom="0.75" header="0.27777800000000002" footer="0.27777800000000002"/>
  <pageSetup orientation="portrait"/>
  <headerFooter>
    <oddFooter>&amp;C&amp;"Helvetica,Regular"&amp;12&amp;K000000&amp;P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8"/>
  <sheetViews>
    <sheetView showGridLines="0" workbookViewId="0"/>
  </sheetViews>
  <sheetFormatPr defaultColWidth="10.5703125" defaultRowHeight="15.4" customHeight="1" x14ac:dyDescent="0.25"/>
  <cols>
    <col min="1" max="1" width="34.140625" style="40" customWidth="1"/>
    <col min="2" max="2" width="13" style="40" customWidth="1"/>
    <col min="3" max="3" width="18" style="40" customWidth="1"/>
    <col min="4" max="7" width="15.140625" style="40" customWidth="1"/>
    <col min="8" max="8" width="18" style="40" customWidth="1"/>
    <col min="9" max="9" width="11.42578125" style="40" customWidth="1"/>
    <col min="10" max="10" width="1.5703125" style="40" customWidth="1"/>
    <col min="11" max="11" width="18" style="40" customWidth="1"/>
    <col min="12" max="15" width="15.140625" style="40" customWidth="1"/>
    <col min="16" max="16" width="18" style="40" customWidth="1"/>
    <col min="17" max="17" width="11.42578125" style="40" customWidth="1"/>
    <col min="18" max="18" width="1.5703125" style="40" customWidth="1"/>
    <col min="19" max="19" width="13" style="40" customWidth="1"/>
    <col min="20" max="20" width="16" style="40" customWidth="1"/>
    <col min="21" max="256" width="10.5703125" style="40" customWidth="1"/>
  </cols>
  <sheetData>
    <row r="1" spans="1:20" ht="39.75" customHeight="1" x14ac:dyDescent="0.25">
      <c r="A1" s="10"/>
      <c r="B1" s="10"/>
      <c r="C1" s="60" t="s">
        <v>51</v>
      </c>
      <c r="D1" s="61"/>
      <c r="E1" s="62"/>
      <c r="F1" s="62"/>
      <c r="G1" s="63"/>
      <c r="H1" s="11"/>
      <c r="I1" s="12"/>
      <c r="J1" s="41"/>
      <c r="K1" s="64" t="s">
        <v>52</v>
      </c>
      <c r="L1" s="65"/>
      <c r="M1" s="65"/>
      <c r="N1" s="65"/>
      <c r="O1" s="66"/>
      <c r="P1" s="42"/>
      <c r="Q1" s="12"/>
      <c r="R1" s="43"/>
      <c r="S1" s="44"/>
      <c r="T1" s="45"/>
    </row>
    <row r="2" spans="1:20" ht="90" customHeight="1" x14ac:dyDescent="0.25">
      <c r="A2" s="19" t="s">
        <v>29</v>
      </c>
      <c r="B2" s="20" t="s">
        <v>30</v>
      </c>
      <c r="C2" s="21" t="s">
        <v>31</v>
      </c>
      <c r="D2" s="21" t="s">
        <v>32</v>
      </c>
      <c r="E2" s="21" t="s">
        <v>33</v>
      </c>
      <c r="F2" s="21" t="s">
        <v>34</v>
      </c>
      <c r="G2" s="21" t="s">
        <v>35</v>
      </c>
      <c r="H2" s="21" t="s">
        <v>36</v>
      </c>
      <c r="I2" s="21" t="s">
        <v>37</v>
      </c>
      <c r="J2" s="22"/>
      <c r="K2" s="21" t="s">
        <v>31</v>
      </c>
      <c r="L2" s="21" t="s">
        <v>32</v>
      </c>
      <c r="M2" s="21" t="s">
        <v>33</v>
      </c>
      <c r="N2" s="21" t="s">
        <v>34</v>
      </c>
      <c r="O2" s="21" t="s">
        <v>35</v>
      </c>
      <c r="P2" s="21" t="s">
        <v>36</v>
      </c>
      <c r="Q2" s="21" t="s">
        <v>53</v>
      </c>
      <c r="R2" s="23"/>
      <c r="S2" s="21" t="s">
        <v>45</v>
      </c>
      <c r="T2" s="21" t="s">
        <v>46</v>
      </c>
    </row>
    <row r="3" spans="1:20" ht="15.95" customHeight="1" x14ac:dyDescent="0.25">
      <c r="A3" s="24"/>
      <c r="B3" s="25"/>
      <c r="C3" s="25"/>
      <c r="D3" s="25"/>
      <c r="E3" s="25"/>
      <c r="F3" s="25"/>
      <c r="G3" s="25"/>
      <c r="H3" s="26" t="str">
        <f t="shared" ref="H3:H14" si="0">IF(B3="","",(C3*3.413*3.14+D3*100*1.05+E3*138.69*1.01+F3*91.33*1.01+G3*3.413))</f>
        <v/>
      </c>
      <c r="I3" s="26" t="str">
        <f t="shared" ref="I3:I14" si="1">IF(B3="","",(C3*3.413*3.14+D3*100*1.05+E3*138.69*1.01+F3*91.33*1.01+G3*3.413)/B3)</f>
        <v/>
      </c>
      <c r="J3" s="27"/>
      <c r="K3" s="46"/>
      <c r="L3" s="46"/>
      <c r="M3" s="46"/>
      <c r="N3" s="46"/>
      <c r="O3" s="46"/>
      <c r="P3" s="26" t="str">
        <f t="shared" ref="P3:P14" si="2">IF(B3="","",(K3*3.413*3.14+L3*100*1.05+M3*138.69*1.01+N3*91.33*1.01+O3*3.413))</f>
        <v/>
      </c>
      <c r="Q3" s="26" t="str">
        <f t="shared" ref="Q3:Q14" si="3">IF(B3="","",(K3*3.413*3.14+L3*100*1.05+M3*138.69*1.01+N3*91.33*1.01+O3*3.413)/B3)</f>
        <v/>
      </c>
      <c r="R3" s="29"/>
      <c r="S3" s="26" t="str">
        <f t="shared" ref="S3:S14" si="4">IF(B3="","",(Q3/I3)-1)</f>
        <v/>
      </c>
      <c r="T3" s="26" t="str">
        <f t="shared" ref="T3:T14" si="5">IF(B3="","",(B3/SUM(B$3:B$14))*S3)</f>
        <v/>
      </c>
    </row>
    <row r="4" spans="1:20" ht="15.95" customHeight="1" x14ac:dyDescent="0.25">
      <c r="A4" s="24"/>
      <c r="B4" s="25"/>
      <c r="C4" s="25"/>
      <c r="D4" s="25"/>
      <c r="E4" s="25"/>
      <c r="F4" s="25"/>
      <c r="G4" s="25"/>
      <c r="H4" s="26" t="str">
        <f t="shared" si="0"/>
        <v/>
      </c>
      <c r="I4" s="26" t="str">
        <f t="shared" si="1"/>
        <v/>
      </c>
      <c r="J4" s="27"/>
      <c r="K4" s="46"/>
      <c r="L4" s="46"/>
      <c r="M4" s="46"/>
      <c r="N4" s="46"/>
      <c r="O4" s="46"/>
      <c r="P4" s="26" t="str">
        <f t="shared" si="2"/>
        <v/>
      </c>
      <c r="Q4" s="26" t="str">
        <f t="shared" si="3"/>
        <v/>
      </c>
      <c r="R4" s="29"/>
      <c r="S4" s="26" t="str">
        <f t="shared" si="4"/>
        <v/>
      </c>
      <c r="T4" s="26" t="str">
        <f t="shared" si="5"/>
        <v/>
      </c>
    </row>
    <row r="5" spans="1:20" ht="15.95" customHeight="1" x14ac:dyDescent="0.25">
      <c r="A5" s="24"/>
      <c r="B5" s="25"/>
      <c r="C5" s="25"/>
      <c r="D5" s="25"/>
      <c r="E5" s="25"/>
      <c r="F5" s="25"/>
      <c r="G5" s="25"/>
      <c r="H5" s="26" t="str">
        <f t="shared" si="0"/>
        <v/>
      </c>
      <c r="I5" s="26" t="str">
        <f t="shared" si="1"/>
        <v/>
      </c>
      <c r="J5" s="27"/>
      <c r="K5" s="46"/>
      <c r="L5" s="46"/>
      <c r="M5" s="46"/>
      <c r="N5" s="46"/>
      <c r="O5" s="46"/>
      <c r="P5" s="26" t="str">
        <f t="shared" si="2"/>
        <v/>
      </c>
      <c r="Q5" s="26" t="str">
        <f t="shared" si="3"/>
        <v/>
      </c>
      <c r="R5" s="29"/>
      <c r="S5" s="26" t="str">
        <f t="shared" si="4"/>
        <v/>
      </c>
      <c r="T5" s="26" t="str">
        <f t="shared" si="5"/>
        <v/>
      </c>
    </row>
    <row r="6" spans="1:20" ht="15.95" customHeight="1" x14ac:dyDescent="0.25">
      <c r="A6" s="24"/>
      <c r="B6" s="25"/>
      <c r="C6" s="25"/>
      <c r="D6" s="25"/>
      <c r="E6" s="25"/>
      <c r="F6" s="25"/>
      <c r="G6" s="25"/>
      <c r="H6" s="26" t="str">
        <f t="shared" si="0"/>
        <v/>
      </c>
      <c r="I6" s="26" t="str">
        <f t="shared" si="1"/>
        <v/>
      </c>
      <c r="J6" s="27"/>
      <c r="K6" s="46"/>
      <c r="L6" s="46"/>
      <c r="M6" s="46"/>
      <c r="N6" s="46"/>
      <c r="O6" s="46"/>
      <c r="P6" s="26" t="str">
        <f t="shared" si="2"/>
        <v/>
      </c>
      <c r="Q6" s="26" t="str">
        <f t="shared" si="3"/>
        <v/>
      </c>
      <c r="R6" s="29"/>
      <c r="S6" s="26" t="str">
        <f t="shared" si="4"/>
        <v/>
      </c>
      <c r="T6" s="26" t="str">
        <f t="shared" si="5"/>
        <v/>
      </c>
    </row>
    <row r="7" spans="1:20" ht="15.95" customHeight="1" x14ac:dyDescent="0.25">
      <c r="A7" s="24"/>
      <c r="B7" s="25"/>
      <c r="C7" s="25"/>
      <c r="D7" s="25"/>
      <c r="E7" s="25"/>
      <c r="F7" s="25"/>
      <c r="G7" s="25"/>
      <c r="H7" s="26" t="str">
        <f t="shared" si="0"/>
        <v/>
      </c>
      <c r="I7" s="26" t="str">
        <f t="shared" si="1"/>
        <v/>
      </c>
      <c r="J7" s="27"/>
      <c r="K7" s="46"/>
      <c r="L7" s="46"/>
      <c r="M7" s="46"/>
      <c r="N7" s="46"/>
      <c r="O7" s="46"/>
      <c r="P7" s="26" t="str">
        <f t="shared" si="2"/>
        <v/>
      </c>
      <c r="Q7" s="26" t="str">
        <f t="shared" si="3"/>
        <v/>
      </c>
      <c r="R7" s="29"/>
      <c r="S7" s="26" t="str">
        <f t="shared" si="4"/>
        <v/>
      </c>
      <c r="T7" s="26" t="str">
        <f t="shared" si="5"/>
        <v/>
      </c>
    </row>
    <row r="8" spans="1:20" ht="15.95" customHeight="1" x14ac:dyDescent="0.25">
      <c r="A8" s="24"/>
      <c r="B8" s="25"/>
      <c r="C8" s="25"/>
      <c r="D8" s="25"/>
      <c r="E8" s="25"/>
      <c r="F8" s="25"/>
      <c r="G8" s="25"/>
      <c r="H8" s="26" t="str">
        <f t="shared" si="0"/>
        <v/>
      </c>
      <c r="I8" s="26" t="str">
        <f t="shared" si="1"/>
        <v/>
      </c>
      <c r="J8" s="27"/>
      <c r="K8" s="46"/>
      <c r="L8" s="46"/>
      <c r="M8" s="46"/>
      <c r="N8" s="46"/>
      <c r="O8" s="46"/>
      <c r="P8" s="26" t="str">
        <f t="shared" si="2"/>
        <v/>
      </c>
      <c r="Q8" s="26" t="str">
        <f t="shared" si="3"/>
        <v/>
      </c>
      <c r="R8" s="29"/>
      <c r="S8" s="26" t="str">
        <f t="shared" si="4"/>
        <v/>
      </c>
      <c r="T8" s="26" t="str">
        <f t="shared" si="5"/>
        <v/>
      </c>
    </row>
    <row r="9" spans="1:20" ht="15.95" customHeight="1" x14ac:dyDescent="0.25">
      <c r="A9" s="24"/>
      <c r="B9" s="25"/>
      <c r="C9" s="25"/>
      <c r="D9" s="25"/>
      <c r="E9" s="25"/>
      <c r="F9" s="25"/>
      <c r="G9" s="25"/>
      <c r="H9" s="26" t="str">
        <f t="shared" si="0"/>
        <v/>
      </c>
      <c r="I9" s="26" t="str">
        <f t="shared" si="1"/>
        <v/>
      </c>
      <c r="J9" s="27"/>
      <c r="K9" s="46"/>
      <c r="L9" s="46"/>
      <c r="M9" s="46"/>
      <c r="N9" s="46"/>
      <c r="O9" s="46"/>
      <c r="P9" s="26" t="str">
        <f t="shared" si="2"/>
        <v/>
      </c>
      <c r="Q9" s="26" t="str">
        <f t="shared" si="3"/>
        <v/>
      </c>
      <c r="R9" s="29"/>
      <c r="S9" s="26" t="str">
        <f t="shared" si="4"/>
        <v/>
      </c>
      <c r="T9" s="26" t="str">
        <f t="shared" si="5"/>
        <v/>
      </c>
    </row>
    <row r="10" spans="1:20" ht="15.95" customHeight="1" x14ac:dyDescent="0.25">
      <c r="A10" s="24"/>
      <c r="B10" s="25"/>
      <c r="C10" s="25"/>
      <c r="D10" s="25"/>
      <c r="E10" s="25"/>
      <c r="F10" s="25"/>
      <c r="G10" s="25"/>
      <c r="H10" s="26" t="str">
        <f t="shared" si="0"/>
        <v/>
      </c>
      <c r="I10" s="26" t="str">
        <f t="shared" si="1"/>
        <v/>
      </c>
      <c r="J10" s="27"/>
      <c r="K10" s="46"/>
      <c r="L10" s="46"/>
      <c r="M10" s="46"/>
      <c r="N10" s="46"/>
      <c r="O10" s="46"/>
      <c r="P10" s="26" t="str">
        <f t="shared" si="2"/>
        <v/>
      </c>
      <c r="Q10" s="26" t="str">
        <f t="shared" si="3"/>
        <v/>
      </c>
      <c r="R10" s="29"/>
      <c r="S10" s="26" t="str">
        <f t="shared" si="4"/>
        <v/>
      </c>
      <c r="T10" s="26" t="str">
        <f t="shared" si="5"/>
        <v/>
      </c>
    </row>
    <row r="11" spans="1:20" ht="15.95" customHeight="1" x14ac:dyDescent="0.25">
      <c r="A11" s="24"/>
      <c r="B11" s="25"/>
      <c r="C11" s="25"/>
      <c r="D11" s="25"/>
      <c r="E11" s="25"/>
      <c r="F11" s="25"/>
      <c r="G11" s="25"/>
      <c r="H11" s="26" t="str">
        <f t="shared" si="0"/>
        <v/>
      </c>
      <c r="I11" s="26" t="str">
        <f t="shared" si="1"/>
        <v/>
      </c>
      <c r="J11" s="27"/>
      <c r="K11" s="46"/>
      <c r="L11" s="46"/>
      <c r="M11" s="46"/>
      <c r="N11" s="46"/>
      <c r="O11" s="46"/>
      <c r="P11" s="26" t="str">
        <f t="shared" si="2"/>
        <v/>
      </c>
      <c r="Q11" s="26" t="str">
        <f t="shared" si="3"/>
        <v/>
      </c>
      <c r="R11" s="29"/>
      <c r="S11" s="26" t="str">
        <f t="shared" si="4"/>
        <v/>
      </c>
      <c r="T11" s="26" t="str">
        <f t="shared" si="5"/>
        <v/>
      </c>
    </row>
    <row r="12" spans="1:20" ht="15.95" customHeight="1" x14ac:dyDescent="0.25">
      <c r="A12" s="24"/>
      <c r="B12" s="25"/>
      <c r="C12" s="25"/>
      <c r="D12" s="25"/>
      <c r="E12" s="25"/>
      <c r="F12" s="25"/>
      <c r="G12" s="25"/>
      <c r="H12" s="26" t="str">
        <f t="shared" si="0"/>
        <v/>
      </c>
      <c r="I12" s="26" t="str">
        <f t="shared" si="1"/>
        <v/>
      </c>
      <c r="J12" s="27"/>
      <c r="K12" s="46"/>
      <c r="L12" s="46"/>
      <c r="M12" s="46"/>
      <c r="N12" s="46"/>
      <c r="O12" s="46"/>
      <c r="P12" s="26" t="str">
        <f t="shared" si="2"/>
        <v/>
      </c>
      <c r="Q12" s="26" t="str">
        <f t="shared" si="3"/>
        <v/>
      </c>
      <c r="R12" s="29"/>
      <c r="S12" s="26" t="str">
        <f t="shared" si="4"/>
        <v/>
      </c>
      <c r="T12" s="26" t="str">
        <f t="shared" si="5"/>
        <v/>
      </c>
    </row>
    <row r="13" spans="1:20" ht="15.95" customHeight="1" x14ac:dyDescent="0.25">
      <c r="A13" s="24"/>
      <c r="B13" s="25"/>
      <c r="C13" s="25"/>
      <c r="D13" s="25"/>
      <c r="E13" s="25"/>
      <c r="F13" s="25"/>
      <c r="G13" s="25"/>
      <c r="H13" s="26" t="str">
        <f t="shared" si="0"/>
        <v/>
      </c>
      <c r="I13" s="26" t="str">
        <f t="shared" si="1"/>
        <v/>
      </c>
      <c r="J13" s="30"/>
      <c r="K13" s="46"/>
      <c r="L13" s="46"/>
      <c r="M13" s="46"/>
      <c r="N13" s="46"/>
      <c r="O13" s="46"/>
      <c r="P13" s="26" t="str">
        <f t="shared" si="2"/>
        <v/>
      </c>
      <c r="Q13" s="26" t="str">
        <f t="shared" si="3"/>
        <v/>
      </c>
      <c r="R13" s="31"/>
      <c r="S13" s="26" t="str">
        <f t="shared" si="4"/>
        <v/>
      </c>
      <c r="T13" s="26" t="str">
        <f t="shared" si="5"/>
        <v/>
      </c>
    </row>
    <row r="14" spans="1:20" ht="15.95" customHeight="1" x14ac:dyDescent="0.25">
      <c r="A14" s="24"/>
      <c r="B14" s="25"/>
      <c r="C14" s="25"/>
      <c r="D14" s="25"/>
      <c r="E14" s="25"/>
      <c r="F14" s="25"/>
      <c r="G14" s="25"/>
      <c r="H14" s="26" t="str">
        <f t="shared" si="0"/>
        <v/>
      </c>
      <c r="I14" s="26" t="str">
        <f t="shared" si="1"/>
        <v/>
      </c>
      <c r="J14" s="30"/>
      <c r="K14" s="46"/>
      <c r="L14" s="46"/>
      <c r="M14" s="46"/>
      <c r="N14" s="46"/>
      <c r="O14" s="46"/>
      <c r="P14" s="26" t="str">
        <f t="shared" si="2"/>
        <v/>
      </c>
      <c r="Q14" s="26" t="str">
        <f t="shared" si="3"/>
        <v/>
      </c>
      <c r="R14" s="31"/>
      <c r="S14" s="26" t="str">
        <f t="shared" si="4"/>
        <v/>
      </c>
      <c r="T14" s="26" t="str">
        <f t="shared" si="5"/>
        <v/>
      </c>
    </row>
    <row r="15" spans="1:20" ht="23.25" customHeight="1" x14ac:dyDescent="0.35">
      <c r="A15" s="47"/>
      <c r="B15" s="32"/>
      <c r="C15" s="32"/>
      <c r="D15" s="32"/>
      <c r="E15" s="32"/>
      <c r="F15" s="32"/>
      <c r="G15" s="32"/>
      <c r="H15" s="32"/>
      <c r="I15" s="33"/>
      <c r="J15" s="34"/>
      <c r="K15" s="32"/>
      <c r="L15" s="32"/>
      <c r="M15" s="32"/>
      <c r="N15" s="32"/>
      <c r="O15" s="32"/>
      <c r="P15" s="32"/>
      <c r="Q15" s="33"/>
      <c r="R15" s="33"/>
      <c r="S15" s="35"/>
      <c r="T15" s="48">
        <f>SUM(T3:T14)</f>
        <v>0</v>
      </c>
    </row>
    <row r="16" spans="1:20" ht="15.95" customHeight="1" x14ac:dyDescent="0.25">
      <c r="A16" s="49"/>
      <c r="B16" s="37"/>
      <c r="C16" s="38" t="s">
        <v>47</v>
      </c>
      <c r="D16" s="37"/>
      <c r="E16" s="37"/>
      <c r="F16" s="37"/>
      <c r="G16" s="37"/>
      <c r="H16" s="37"/>
      <c r="I16" s="37"/>
      <c r="J16" s="37"/>
      <c r="K16" s="37"/>
      <c r="L16" s="37"/>
      <c r="M16" s="37"/>
      <c r="N16" s="37"/>
      <c r="O16" s="37"/>
      <c r="P16" s="37"/>
      <c r="Q16" s="37"/>
      <c r="R16" s="37"/>
      <c r="S16" s="37"/>
      <c r="T16" s="50"/>
    </row>
    <row r="17" spans="1:20" ht="15.95" customHeight="1" x14ac:dyDescent="0.25">
      <c r="A17" s="49"/>
      <c r="B17" s="37"/>
      <c r="C17" s="37"/>
      <c r="D17" s="37"/>
      <c r="E17" s="37"/>
      <c r="F17" s="37"/>
      <c r="G17" s="37"/>
      <c r="H17" s="37"/>
      <c r="I17" s="37"/>
      <c r="J17" s="37"/>
      <c r="K17" s="37"/>
      <c r="L17" s="37"/>
      <c r="M17" s="37"/>
      <c r="N17" s="37"/>
      <c r="O17" s="37"/>
      <c r="P17" s="37"/>
      <c r="Q17" s="37"/>
      <c r="R17" s="37"/>
      <c r="S17" s="37"/>
      <c r="T17" s="51"/>
    </row>
    <row r="18" spans="1:20" ht="15.95" customHeight="1" x14ac:dyDescent="0.25">
      <c r="A18" s="52" t="s">
        <v>48</v>
      </c>
      <c r="B18" s="53"/>
      <c r="C18" s="53"/>
      <c r="D18" s="53"/>
      <c r="E18" s="53"/>
      <c r="F18" s="53"/>
      <c r="G18" s="53"/>
      <c r="H18" s="53"/>
      <c r="I18" s="53"/>
      <c r="J18" s="53"/>
      <c r="K18" s="53"/>
      <c r="L18" s="53"/>
      <c r="M18" s="53"/>
      <c r="N18" s="53"/>
      <c r="O18" s="53"/>
      <c r="P18" s="53"/>
      <c r="Q18" s="53"/>
      <c r="R18" s="53"/>
      <c r="S18" s="53"/>
      <c r="T18" s="54"/>
    </row>
  </sheetData>
  <mergeCells count="2">
    <mergeCell ref="K1:O1"/>
    <mergeCell ref="C1:G1"/>
  </mergeCells>
  <pageMargins left="0.5" right="0.5" top="0.75" bottom="0.75" header="0.27777800000000002" footer="0.27777800000000002"/>
  <pageSetup orientation="portrait"/>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Export Summary</vt:lpstr>
      <vt:lpstr>Sheet 1 - Table 1-2</vt:lpstr>
      <vt:lpstr>Sheet 1 - Table 1</vt:lpstr>
      <vt:lpstr>Sheet 1 - Table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Rutala</dc:creator>
  <cp:lastModifiedBy>Jim</cp:lastModifiedBy>
  <dcterms:created xsi:type="dcterms:W3CDTF">2017-05-23T09:44:42Z</dcterms:created>
  <dcterms:modified xsi:type="dcterms:W3CDTF">2017-05-24T19:59:50Z</dcterms:modified>
</cp:coreProperties>
</file>